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activeTab="0"/>
  </bookViews>
  <sheets>
    <sheet name="PPU" sheetId="1" r:id="rId1"/>
    <sheet name="COMPOSIÇÃO ITEM 1" sheetId="2" r:id="rId2"/>
    <sheet name="ENCARGOS SOCIAIS" sheetId="3" r:id="rId3"/>
    <sheet name="BDI" sheetId="4" r:id="rId4"/>
  </sheets>
  <definedNames>
    <definedName name="_xlnm.Print_Area" localSheetId="3">'BDI'!$A$1:$F$35</definedName>
    <definedName name="_xlnm.Print_Area" localSheetId="2">'ENCARGOS SOCIAIS'!$A$1:$J$62</definedName>
    <definedName name="_xlnm.Print_Area" localSheetId="0">'PPU'!$A$1:$F$114</definedName>
    <definedName name="_xlnm.Print_Titles" localSheetId="0">'PPU'!$2:$9</definedName>
  </definedNames>
  <calcPr fullCalcOnLoad="1"/>
</workbook>
</file>

<file path=xl/sharedStrings.xml><?xml version="1.0" encoding="utf-8"?>
<sst xmlns="http://schemas.openxmlformats.org/spreadsheetml/2006/main" count="528" uniqueCount="415">
  <si>
    <t>Item</t>
  </si>
  <si>
    <t>Descrição dos Serviços</t>
  </si>
  <si>
    <t>2.1</t>
  </si>
  <si>
    <t>2.2</t>
  </si>
  <si>
    <t>2.3</t>
  </si>
  <si>
    <t>3.2</t>
  </si>
  <si>
    <t>COMPANHIA POTIGUAR DE GÁS (POTIGÁS)</t>
  </si>
  <si>
    <t>Qtde.</t>
  </si>
  <si>
    <t>Unid.</t>
  </si>
  <si>
    <t>2.4</t>
  </si>
  <si>
    <t>2.5</t>
  </si>
  <si>
    <t>2.6</t>
  </si>
  <si>
    <t>2.7</t>
  </si>
  <si>
    <t>3.5</t>
  </si>
  <si>
    <t>Mês</t>
  </si>
  <si>
    <t>h</t>
  </si>
  <si>
    <t>2.8</t>
  </si>
  <si>
    <t>2.9</t>
  </si>
  <si>
    <t>2.10</t>
  </si>
  <si>
    <t>2.11</t>
  </si>
  <si>
    <t>2.12</t>
  </si>
  <si>
    <t>2.13</t>
  </si>
  <si>
    <t>Unitário</t>
  </si>
  <si>
    <t>Total</t>
  </si>
  <si>
    <t>VALOR TOTAL (1+2+3)</t>
  </si>
  <si>
    <t>Construção de spools</t>
  </si>
  <si>
    <t>kg</t>
  </si>
  <si>
    <r>
      <t>m</t>
    </r>
    <r>
      <rPr>
        <vertAlign val="superscript"/>
        <sz val="12"/>
        <rFont val="Arial Narrow"/>
        <family val="2"/>
      </rPr>
      <t>3</t>
    </r>
  </si>
  <si>
    <t>m</t>
  </si>
  <si>
    <t>Construção de suportes metálicos</t>
  </si>
  <si>
    <t>unid.</t>
  </si>
  <si>
    <t>3.7</t>
  </si>
  <si>
    <t>3.9</t>
  </si>
  <si>
    <t>3.12</t>
  </si>
  <si>
    <t>3.13</t>
  </si>
  <si>
    <t>3.14</t>
  </si>
  <si>
    <t>3.15</t>
  </si>
  <si>
    <t>3.16</t>
  </si>
  <si>
    <t>3.18</t>
  </si>
  <si>
    <t>3.19</t>
  </si>
  <si>
    <t>3.20</t>
  </si>
  <si>
    <t>3.22</t>
  </si>
  <si>
    <t>3.24</t>
  </si>
  <si>
    <t>3.25</t>
  </si>
  <si>
    <t>3.26</t>
  </si>
  <si>
    <t>3.27</t>
  </si>
  <si>
    <t>3.28</t>
  </si>
  <si>
    <t>3.29</t>
  </si>
  <si>
    <t>3.30</t>
  </si>
  <si>
    <t>3.31</t>
  </si>
  <si>
    <t>3.32</t>
  </si>
  <si>
    <t>3.33</t>
  </si>
  <si>
    <t>3.34</t>
  </si>
  <si>
    <t>3.35</t>
  </si>
  <si>
    <t>3.36</t>
  </si>
  <si>
    <t>3.37</t>
  </si>
  <si>
    <t>3.38</t>
  </si>
  <si>
    <t>3.39</t>
  </si>
  <si>
    <t>Inertização de gasodutos com nitrogênio</t>
  </si>
  <si>
    <t>2.14</t>
  </si>
  <si>
    <t>2.15</t>
  </si>
  <si>
    <t>2.16</t>
  </si>
  <si>
    <t>Instalação de ponto de teste aéreo em caixa de alumínio</t>
  </si>
  <si>
    <t>Instalação de ponto de teste aéreo em tubo de PVC</t>
  </si>
  <si>
    <t>m3</t>
  </si>
  <si>
    <t>3.41</t>
  </si>
  <si>
    <t>3.42</t>
  </si>
  <si>
    <t>3.43</t>
  </si>
  <si>
    <t>3.44</t>
  </si>
  <si>
    <t>3.45</t>
  </si>
  <si>
    <t>3.46</t>
  </si>
  <si>
    <t>3.47</t>
  </si>
  <si>
    <t>3.48</t>
  </si>
  <si>
    <t>3.49</t>
  </si>
  <si>
    <t>3.50</t>
  </si>
  <si>
    <t>3.51</t>
  </si>
  <si>
    <t>3.52</t>
  </si>
  <si>
    <t>3.53</t>
  </si>
  <si>
    <t>3.55</t>
  </si>
  <si>
    <t>3.59</t>
  </si>
  <si>
    <t>3.60</t>
  </si>
  <si>
    <t>3.61</t>
  </si>
  <si>
    <t>3.64</t>
  </si>
  <si>
    <t>3.65</t>
  </si>
  <si>
    <r>
      <t>m</t>
    </r>
    <r>
      <rPr>
        <vertAlign val="superscript"/>
        <sz val="12"/>
        <color indexed="8"/>
        <rFont val="Arial Narrow"/>
        <family val="2"/>
      </rPr>
      <t>3</t>
    </r>
  </si>
  <si>
    <r>
      <t>m</t>
    </r>
    <r>
      <rPr>
        <vertAlign val="superscript"/>
        <sz val="12"/>
        <color indexed="8"/>
        <rFont val="Arial Narrow"/>
        <family val="2"/>
      </rPr>
      <t>2</t>
    </r>
  </si>
  <si>
    <t>3.75</t>
  </si>
  <si>
    <t>3.76</t>
  </si>
  <si>
    <t>3.77</t>
  </si>
  <si>
    <t>Fornecimento de trechos retos - DN 2"</t>
  </si>
  <si>
    <t>Fornecimento de trechos retos - DN 3"</t>
  </si>
  <si>
    <t>Fornecimento de trechos retos - DN 4"</t>
  </si>
  <si>
    <t>Fornecimento de trechos retos - DN 6"</t>
  </si>
  <si>
    <t>Troca de trechos de tubulação de aço enterradas de 1 a 6 polegadas de diâmetro nominal</t>
  </si>
  <si>
    <t>3.78</t>
  </si>
  <si>
    <t>Concertina farpada galvanizado para cerca, inclusive lançamento</t>
  </si>
  <si>
    <t>Serviços Extra (hora extra) de Instrumentista I em dias úteis</t>
  </si>
  <si>
    <t xml:space="preserve">Serviços Extra (hora extra) de Instrumentista II em dias úteis </t>
  </si>
  <si>
    <t xml:space="preserve">Serviços Extra (hora extra) de Instrumentista III em dias úteis </t>
  </si>
  <si>
    <t xml:space="preserve">Serviços Extra (hora extra) de Mecânico em dias úteis </t>
  </si>
  <si>
    <t xml:space="preserve">Serviços Extra (hora extra) de Mecânico Especialista em Medidores em dias úteis </t>
  </si>
  <si>
    <t xml:space="preserve">Serviços Extra (hora extra) de Técnico de Segurança do Trabalho em dias úteis </t>
  </si>
  <si>
    <t>Serviços Extra (hora extra) de Instrumentista I aos sábados, domingos e feriados</t>
  </si>
  <si>
    <t>Serviços Extra (hora extra) de Instrumentista II aos sábados, domingos e feriados</t>
  </si>
  <si>
    <t>Serviços Extra (hora extra) de Instrumentista III aos sábados, domingos e feriados</t>
  </si>
  <si>
    <t xml:space="preserve">Serviços Extra (hora extra) de Fiscal de Obras em dias úteis </t>
  </si>
  <si>
    <t>Serviços Extra (hora extra) de Fiscal de Obras aos sábados, domingo e feriados</t>
  </si>
  <si>
    <t>Serviços Extra (hora extra) de Mecânico aos sábados, domingos e feriados</t>
  </si>
  <si>
    <t>Serviços Extra (hora extra) de Técnico de Segurança do Trabalho aos sábados, domingos e feriados</t>
  </si>
  <si>
    <t xml:space="preserve">Serviços Extra (hora extra) de Auxiliar de Manutenção/Produção em dias úteis </t>
  </si>
  <si>
    <t>Serviços Extra (hora extra) de Auxiliar de Manutenção/Produção aos sábados, domingos e feriados</t>
  </si>
  <si>
    <t>3.8</t>
  </si>
  <si>
    <t>Instalação de Placa de Identificação de Clientes e Advertência de perigos</t>
  </si>
  <si>
    <t>Instalação de Placa de Identificação de Cruzamentos/Travessias</t>
  </si>
  <si>
    <t>Serviços Extra (hora extra) de Mecânico Especialista em Medidores aos sábados, domingos e feriados</t>
  </si>
  <si>
    <t>Fornecimento e Assentamento de tampão de ferro fundido 600 mm</t>
  </si>
  <si>
    <t>CORDOALHA DE COBRE NU, INCLUSIVE ISOLADORES - 16,00 MM2 - FORNECIMENTO E INSTALACAO</t>
  </si>
  <si>
    <t>Recomposição de pavimentação em ladrilho (piso tátil ou calçada)</t>
  </si>
  <si>
    <t>PORTÃO EM TELA ARAME GALVANIZADO N.O 12, MALHA 2" E MOLDURA EM TUBOS DE AÇO COM DUAS FOLHAS DE ABRIR, INCLUSO FERRAGENS</t>
  </si>
  <si>
    <t>ATERRO MANUAL DE VALAS COM AREIA PARA ATERRO E COMPACTAÇÃO MECANIZADA</t>
  </si>
  <si>
    <t>ATERRO MANUAL DE VALAS COM SOLO ARGILO-ARENOSO E COMPACTAÇÃO MECANIZADA</t>
  </si>
  <si>
    <t>Inspeção externa de Vasos de Pressão segundo a NR-13</t>
  </si>
  <si>
    <t>m2</t>
  </si>
  <si>
    <t>CERCA COM MOURÃO DE CONCRETO SEÇÃO "T" COM 3,20M DE ALTURA, PONTA INCLINADA, 10X10CM, ESPAÇAMENTO DE 3M CRAVADOS 0,5M, COM 11 FIOS DE ARAME FARPADO N.O 16</t>
  </si>
  <si>
    <t>Sinalização por marcos de concreto tipo mourão</t>
  </si>
  <si>
    <t>CABO DE COBRE FLEXÍVEL SOLDADO, 6 MM² ANTI CHAMA 0,6/1,0 KV, PARA CIRCUITOS TERMINAIS - FORNECIMENTO E INSTALAÇÃO</t>
  </si>
  <si>
    <t>3.62</t>
  </si>
  <si>
    <t>3.63</t>
  </si>
  <si>
    <t>CABO DE COBRE FLEXÍVEL SOLDADO, 16 MM² ANTI CHAMA 0,6/1,0 KV, PARA CIRCUITOS TERMINAIS - FORNECIMENTO E INSTALAÇÃO</t>
  </si>
  <si>
    <t>ENTRADA DE ENERGIA ELÉTRICA AÉREA MONOFÁSICA 50 A COM POSTE DE CONCRETO, INCLUSIVE CABEAMENTO, CAIXA DE PROTEÇÃO PARA MEDIDOR E ATERRAMENTO</t>
  </si>
  <si>
    <t>LUMINÁRIA DE EMERGÊNCIA - FORNECIMENTO E INSTALAÇÃO</t>
  </si>
  <si>
    <t>3.58</t>
  </si>
  <si>
    <t>3.57</t>
  </si>
  <si>
    <t xml:space="preserve">TUBO, PVC, SOLDÁVEL, DN 75 MM, INSTALADO EM PRUMADA DE ÁGUA - FORNECIMENTO E INSTALAÇÃO </t>
  </si>
  <si>
    <t>Serviço de usinagem em peças poliméricas</t>
  </si>
  <si>
    <t>3.1</t>
  </si>
  <si>
    <t>3.4</t>
  </si>
  <si>
    <t>3.3</t>
  </si>
  <si>
    <t>3.6</t>
  </si>
  <si>
    <t>3.10</t>
  </si>
  <si>
    <t>3.11</t>
  </si>
  <si>
    <t>3.17</t>
  </si>
  <si>
    <t>3.21</t>
  </si>
  <si>
    <t>3.23</t>
  </si>
  <si>
    <t>3.40</t>
  </si>
  <si>
    <t>3.54</t>
  </si>
  <si>
    <t>3.56</t>
  </si>
  <si>
    <t>3.66</t>
  </si>
  <si>
    <t>3.67</t>
  </si>
  <si>
    <t>3.68</t>
  </si>
  <si>
    <t>3.69</t>
  </si>
  <si>
    <t>3.70</t>
  </si>
  <si>
    <t>3.71</t>
  </si>
  <si>
    <t>3.72</t>
  </si>
  <si>
    <t>3.73</t>
  </si>
  <si>
    <t>3.74</t>
  </si>
  <si>
    <t>Recomposição de pavimentação CBUQ</t>
  </si>
  <si>
    <t>3.79</t>
  </si>
  <si>
    <t>PISO EM CONCRETO 20MPA PREPARO MECANICO, ESPESSURA 7 CM, COM ARMACAO EM TELA SOLDADA (s/ lona)</t>
  </si>
  <si>
    <t>ESCADA TIPO MARINHEIRO EM TUBO ACO GALVANIZADO 1 1/2" 5 DEGRAUS</t>
  </si>
  <si>
    <t>CAIACAO INT OU EXT SOBRE REVESTIMENTO LISO C/ADOCAO DE FIXADOR COM DUAS DEMAOS</t>
  </si>
  <si>
    <t>FABRICAÇÃO DE FÔRMA PARA PILARES E ESTRUTURAS SIMILARES, EM CHAPA DE MADEIRA COMPENSADA RESINADA, E = 17 MM</t>
  </si>
  <si>
    <t>Plataforma elevatória com cesta e alcance de 13 metros (ex. mod. 450AJ fab. JLG) + operador</t>
  </si>
  <si>
    <t>REATERRO MANUAL DE VALAS COM COMPACTAÇÃO MECANIZADA</t>
  </si>
  <si>
    <t>CHAPISCO APLICADO EM ALVENARIAS E ESTRUTURAS DE CONCRETO INTERNAS, COM COLHER DE PEDREIRO. ARGAMASSA TRAÇO 1:3 COM PREPARO MANUAL</t>
  </si>
  <si>
    <t>CONCRETO FCK = 15MPA, TRAÇO 1:3,4:3,5 (CIMENTO/ AREIA MÉDIA/ BRITA 1)PREPARO MECÂNICO COM BETONEIRA 400 L</t>
  </si>
  <si>
    <t>ARMAÇÃO DE PILAR OU VIGA DE UMA ESTRUTURA CONVENCIONAL DE CONCRETO ARMADO EM UM EDIFÍCIO DE MÚLTIPLOS PAVIMENTOS UTILIZANDO AÇO CA-50 DE 10.0 MM - MONTAGEM</t>
  </si>
  <si>
    <t>ARMAÇÃO DE PILAR OU VIGA DE UMA ESTRUTURA CONVENCIONAL DE CONCRETO ARMADO EM UM EDIFÍCIO DE MÚLTIPLOS PAVIMENTOS UTILIZANDO AÇO CA-50 DE 8.0MM - MONTAGEM</t>
  </si>
  <si>
    <t>ARMAÇÃO DE PILAR OU VIGA DE UMA ESTRUTURA CONVENCIONAL DE CONCRETO ARMADO EM UM EDIFÍCIO DE MÚLTIPLOS PAVIMENTOS UTILIZANDO AÇO CA-60 DE 5.0MM - MONTAGEM</t>
  </si>
  <si>
    <t>CABO DE COBRE FLEXÍVEL SOLDADO, 2,5 MM² ANTI CHAMA 0,6/1,0 KV, PARA CIRCUITOS TERMINAIS - FORNECIMENTO E INSTALAÇÃO</t>
  </si>
  <si>
    <t>HASTE DE ATERRAMENTO EM ACO COM 3,00 M DE COMPRIMENTO E DN = 5/8", REVESTIDA COM BAIXA CAMADA DE COBRE, COM CONECTOR TIPO GRAMPO</t>
  </si>
  <si>
    <t>ESCAVAÇÃO MANUAL DE VALA COM PROFUNDIDADE MENOR OU IGUAL A 1,30 M</t>
  </si>
  <si>
    <t>RETROESCAVADEIRA SOBRE RODAS COM CARREGADEIRA, TRAÇÃO 4X4, POTÊNCIA LÍQ. 88 HP, CAÇAMBA CARREG. CAP. MÍN. 1 M3, CAÇAMBA RETRO CAP. 0,26 M3, PESO OPERACIONAL MÍN. 6.674 KG, PROFUNDIDADE ESCAVAÇÃO MÁX. 4,37 M</t>
  </si>
  <si>
    <t>GUINDAUTO HIDRÁULICO, CAPACIDADE MÁXIMA DE CARGA 6200 KG, MOMENTO MÁXIMO DE CARGA 11,7 TM, ALCANCE MÁXIMO HORIZONTAL 9,70 M, INCLUSIVE CAMINHÃO TOCO PBT 16.000 KG, POTÊNCIA DE 189 CV</t>
  </si>
  <si>
    <t>REFLETOR EM ALUMÍNIO COM SUPORTE E ALÇA, LÂMPADA 250 W - FORNECIMENTO E INSTALAÇÃO</t>
  </si>
  <si>
    <t>ARMAÇÃO DE PILAR OU VIGA DE UMA ESTRUTURA CONVENCIONAL DE CONCRETO ARMADO EM UM EDIFÍCIO DE MÚLTIPLOS PAVIMENTOS UTILIZANDO AÇO CA-50 DE 12.5 MM - MONTAGEM</t>
  </si>
  <si>
    <t>TRATOR DE PNEUS, POTÊNCIA 85 CV, TRAÇÃO 4X4, PESO COM LASTRO DE 4.675 KG INCLUINDO TRATORISTA E SERVENTE COM ENCARGOS COMPLEMENTARES</t>
  </si>
  <si>
    <t>MARTELETE OU ROMPEDOR PNEUMÁTICO MANUAL, 28 KG, COM SILENCIADOR</t>
  </si>
  <si>
    <t>Fixação de marcos de passeio</t>
  </si>
  <si>
    <t>PINTURA ACRÍLICA PARA SINALIZAÇÃO HORIZONTAL EM PISO CIMENTADO</t>
  </si>
  <si>
    <t>Serviço de usinagem em peças em aço carbono e aço inox</t>
  </si>
  <si>
    <t>DEMOLIÇÃO DE ALVENARIA DE BLOCO FURADO, DE FORMA MANUAL, SEM REAPROVEITAMENTO</t>
  </si>
  <si>
    <t>IMPERMEABILIZAÇÃO DE SUPERFÍCIE COM IMPERMEABILIZANTE SEMI-FLEXIVEL (MAI), 03 DEMÃOS</t>
  </si>
  <si>
    <t>POSTE DE CONCRETO DUPLO T H=9M CARGA NOMINAL 500KG INCLUSIVE ESCAVACAO, EXCLUSIVE TRANSPORTE - FORNECIMENTO E INSTALACAO</t>
  </si>
  <si>
    <t>IGNITOR PARA PARTIDA LÂMPADA VAPOR SÓDIO / VAPOR METÁLICO ATÉ 400 W - FORNECIMENTO E INSTALAÇÃO. AF_08/2020</t>
  </si>
  <si>
    <t>REATOR PARA LÂMPADA VAPOR DE SÓDIO 250 W, USO EXTERNO - FORNECIMENTO E INSTALAÇÃO. AF_08/</t>
  </si>
  <si>
    <t>LÂMPADA VAPOR DE SÓDIO 250 W - FORNECIMENTO E INSTALAÇÃO. AF_08/2020</t>
  </si>
  <si>
    <t xml:space="preserve">RELE FOTOELÉTRICO P/ COMANDO DE ILUMINAÇÃO EXTERNA 220V/1000W - FORNECIMENTO E INSTALAÇÃO </t>
  </si>
  <si>
    <t>REASSENTAMENTO DE BLOCOS RETANGULAR PARA PISO INTERTRAVADO, ESPESSURA DE 8 CM, EM VIA/ESTACIONAMENTO, COM REAPROVEITAMENTO DOS BLOCOS RETANGULAR - INCLUSO RETIRADA E COLOCAÇÃO DO MATERIAL. AF_12/2020</t>
  </si>
  <si>
    <t>ARMAÇÃO PARA EXECUÇÃO DE RADIER, PISO DE CONCRETO OU LAJE SOBRE SOLO, COM USO DE TELA Q-138. AF_09/2021</t>
  </si>
  <si>
    <t>LASTRO COM MATERIAL GRANULAR (PEDRA BRITADA N.2), APLICADO EM PISOS OU LAJES SOBRE SOLO, ESPESSURA DE *10 CM*. AF_08/2017</t>
  </si>
  <si>
    <t xml:space="preserve">TUBO, PEX, MULTICAMADA, DN 20, INSTALADO EM IMPLANTAÇÃO DE INSTALAÇÕES DE GÁS - FORNECIMENTO E INSTALAÇÃO. AF_01/2020 </t>
  </si>
  <si>
    <t xml:space="preserve">DEMOLIÇÃO DE PILARES E VIGAS EM CONCRETO ARMADO, DE FORMA MANUAL, SEM REAPROVEITAMENTO. AF_12/2017 </t>
  </si>
  <si>
    <t>REPARO DE DUTO DN 2” A 6” API 5L UTILIZANDO DUPLA CALHA EM TRECHO DE ATÉ 2 METROS DE DUTO DANIFICADO</t>
  </si>
  <si>
    <t xml:space="preserve">ALVENARIA DE VEDAÇÃO DE BLOCOS CERÂMICOS FURADOS NA HORIZONTAL DE 9X19X19 CM (ESPESSURA 9 CM) E ARGAMASSA DE ASSENTAMENTO COM PREPARO MANUAL. AF_12/2021 </t>
  </si>
  <si>
    <t xml:space="preserve">MASSA ÚNICA, PARA RECEBIMENTO DE PINTURA, EM ARGAMASSA TRAÇO 1:2:8, PREPARO MECÂNICO COM BETONEIRA 400L, APLICADA MANUALMENTE EM FACES INTERNAS DE PAREDES, ESPESSURA DE 20MM, COM EXECUÇÃO DE TALISCAS </t>
  </si>
  <si>
    <t xml:space="preserve">DEMOLIÇÃO DE PAVIMENTAÇÃO COM UTILIZAÇÃO DE MARTELO PERFURADOR, ESPESSURA ATÉ 15 CM, EXCLUSIVE CARGA E TRANSPORTEREGULARIZACAO/REFORCO DE SUBLEITO </t>
  </si>
  <si>
    <t xml:space="preserve">REASSENTAMENTO DE PARALELEPIPEDO SOBRE COLCHAO DE PO DE PEDRA ESPESSURA 10CM, REJUNTADO COM BETUME E PEDRISCO, CONSIDERANDO APROVEITAMENTO DO PARALELEPIPEDO </t>
  </si>
  <si>
    <t xml:space="preserve">REASSENTAMENTO DE PARALELEPIPEDO SOBRE COLCHAO DE PO DE PEDRA ESPESSURA 10CM, REJUNTADO COM ARGAMASSA TRACO 1:3 (CIMENTO E AREIA), CONSIDERANDO APROVEITAMENTO DO PARALELEPIPEDO </t>
  </si>
  <si>
    <t xml:space="preserve">PISO EM PEDRA PORTUGUESA ASSENTADO SOBRE ARGAMASSA SECA DE CIMENTO E AREIA, TRAÇO 1:3, REJUNTADO COM CIMENTO COMUM. AF_05/ </t>
  </si>
  <si>
    <t xml:space="preserve">ALAMBRADO PARA QUADRA POLIESPORTIVA, ESTRUTURADO POR TUBOS DE ACO GALVANIZADO, (MONTANTES COM DIAMETRO 2", TRAVESSAS E ESCORAS COM DIÂMETRO 1 ¼”), COM TELA DE ARAME GALVANIZADO, FIO 14 BWG E MALHA QUADRADA 5X5CM (EXCETO MURETA). AF_03/2021 </t>
  </si>
  <si>
    <t xml:space="preserve">PINTURA COM TINTA ALQUÍDICA DE ACABAMENTO (ESMALTE SINTÉTICO BRILHANTE) PULVERIZADA SOBRE SUPERFÍCIES METÁLICAS (EXCETO PERFIL) EXECUTADO EM OBRA (02 DEMÃOS). AF_01/2020_P </t>
  </si>
  <si>
    <t xml:space="preserve">APLICAÇÃO MANUAL DE PINTURA COM TINTA LÁTEX ACRÍLICA EM PAREDES, DUAS DEMÃOS. AF_06/2014 </t>
  </si>
  <si>
    <t xml:space="preserve">RECOMPOSIÇÃO PARCIAL DE ARAME FARPADO Nº 14 CLASSE 250, FIXADO EM CERCA COM MOURÕES DE CONCRETO - FORNECIMENTO E INSTALAÇÃO. AF_05/2020 </t>
  </si>
  <si>
    <t xml:space="preserve">TUBO DE AÇO GALVANIZADO COM COSTURA, CLASSE MÉDIA, DN 40 (1 1/2"), CONEXÃO ROSQUEADA, INSTALADO EM REDE DE ALIMENTAÇÃO PARA HIDRANTE - FORNECIMENTO E INSTALAÇÃO. AF_10/2020 </t>
  </si>
  <si>
    <t xml:space="preserve">CORDOALHA DE COBRE NU 35 MM², NÃO ENTERRADA, COM ISOLADOR - FORNECIMENTO E INSTALAÇÃO. AF_12/2017 </t>
  </si>
  <si>
    <t xml:space="preserve">CAIXA DE PROTEÇÃO PARA MEDIDOR MONOFÁSICO DE EMBUTIR - FORNECIMENTO E INSTALAÇÃO. AF_10/2020 </t>
  </si>
  <si>
    <t xml:space="preserve">LÂMPADA MISTA 250 W - FORNECIMENTO E INSTALAÇÃO. AF_08/2020 </t>
  </si>
  <si>
    <t>SERVIÇOS DE NATUREZA CONTÍNUA (OBSERVAÇÃO 1)</t>
  </si>
  <si>
    <t>SERVIÇOS EXTRAS (HORA EXTRA) REALIZADO PELA EQUIPE DE CONSERVAÇÃO, PINTURA, LIMPEZA E SERVIÇOS ESPECIALIZADOS DE NATUREZA CONTINUA (OBSERVAÇÃO 2)</t>
  </si>
  <si>
    <t>SERVIÇOS DE NATUREZA EVENTUAL (OBSERVAÇÃO 3)</t>
  </si>
  <si>
    <t>OBSERVAÇÕES:</t>
  </si>
  <si>
    <t>SERVIÇO DE NATUREZA CONTÍNUA DE CONSERVAÇÃO, PINTURA, LIMPEZA E SERVIÇOS ESPECIALIZADOS</t>
  </si>
  <si>
    <t>1. - CUSTOS DIRETOS</t>
  </si>
  <si>
    <t xml:space="preserve">1.1 - CUSTOS COM EQUIPAMENTOS, INSTRUMENTOS, FERRAMENTAS E MOBÍLIA - CONFORME ANEXO II, ANEXO II, ANEXO IV E ANEXO IX </t>
  </si>
  <si>
    <t>DESCRIÇÃO</t>
  </si>
  <si>
    <t>CUSTO MENSAL</t>
  </si>
  <si>
    <t>SUBTOTAL 1.1</t>
  </si>
  <si>
    <t xml:space="preserve">1.2 - CUSTOS COM MÃO-DE-OBRA DE OBRA - CONFORME ANEXO II  </t>
  </si>
  <si>
    <t>ESPECIALIDADE</t>
  </si>
  <si>
    <t>QUANT.</t>
  </si>
  <si>
    <t xml:space="preserve">SALÁRIO </t>
  </si>
  <si>
    <t>PERICULOSIDADE</t>
  </si>
  <si>
    <t>SOBREAVISO</t>
  </si>
  <si>
    <t>ENC.SOCIAIS
(%)</t>
  </si>
  <si>
    <t>MENSAL</t>
  </si>
  <si>
    <t>(R$)</t>
  </si>
  <si>
    <t>(%)</t>
  </si>
  <si>
    <t>ENGENHEIRO MECANICO</t>
  </si>
  <si>
    <t>FISCAL DE OBRAS</t>
  </si>
  <si>
    <t>INSTRUM. ODORIZADOR</t>
  </si>
  <si>
    <t>INSTRUMENTISTA 1</t>
  </si>
  <si>
    <t>INSTRUMENTISTA 2</t>
  </si>
  <si>
    <t>INSTRUMENTISTA 3</t>
  </si>
  <si>
    <t>MECÂNICO</t>
  </si>
  <si>
    <t>MECÂNICO ESPECIALISTA</t>
  </si>
  <si>
    <t>TÉCNICO SEGURANCA</t>
  </si>
  <si>
    <t>TÉCNICO PLANEJAMENTO</t>
  </si>
  <si>
    <t>AUXILIAR DE MANUTENÇÃO</t>
  </si>
  <si>
    <t>PINTOR</t>
  </si>
  <si>
    <t>TÉCNICO ADMINISTRATIVO</t>
  </si>
  <si>
    <t>AUXILIAR DE PRODUÇÃO</t>
  </si>
  <si>
    <t>SUBTOTAL 1.2</t>
  </si>
  <si>
    <t>1.3 - CUSTOS COM MANUTENÇÃO E/OU ALUGUEL DE VEÍCULOS</t>
  </si>
  <si>
    <t>TIPO</t>
  </si>
  <si>
    <t>QUANTIDADE</t>
  </si>
  <si>
    <t>CUSTO UNIT.</t>
  </si>
  <si>
    <t>SUBTOTAL 1.3</t>
  </si>
  <si>
    <t>1.4 - CUSTOS COM MATERIAIS DE CONSUMO - CONFORME ANEXO IV</t>
  </si>
  <si>
    <t xml:space="preserve">COMBUSTÍVEIS - NECESSÁRIOS PARA OPERAÇÃO DE VEÍCULOS E EQUIPAMENTOS </t>
  </si>
  <si>
    <t>SUBTOTAL 1.4</t>
  </si>
  <si>
    <t>1.5 - CUSTOS COM BASE DE APOIO / CANTEIRO DE OBRAS E CELULARES - CONFORME ANEXO II, ANEXO III, ANEXO IV E ANEXO IX</t>
  </si>
  <si>
    <t>DISCRIMINAÇÃO</t>
  </si>
  <si>
    <t>SUBTOTAL 1.5</t>
  </si>
  <si>
    <t>1.6 - CUSTOS COM BENEFÍCIOS PARA OS EMPREGADOS E OUTROS CUSTOS DIRETOS - CONFORME PROJETO BÁSICO, ANEXO I E ANEXO III</t>
  </si>
  <si>
    <t>SUBTOTAL 1.6</t>
  </si>
  <si>
    <t>TOTAL DOS CUSTOS DIRETOS = SOMA(1.1 a 1.6)</t>
  </si>
  <si>
    <t>TOTAL 1.</t>
  </si>
  <si>
    <t xml:space="preserve">2 - CUSTO INDIRETO </t>
  </si>
  <si>
    <t xml:space="preserve">PERCENTUAL </t>
  </si>
  <si>
    <t>REFERÊNCIA</t>
  </si>
  <si>
    <t>BDI MENSAL</t>
  </si>
  <si>
    <t>TOTAL [1.]</t>
  </si>
  <si>
    <t>BENEFÍCIO DE DESPESA INDIRETA - BDI</t>
  </si>
  <si>
    <t xml:space="preserve">TOTAL DOS CUSTOS INDIRETOS </t>
  </si>
  <si>
    <t>TOTAL 2.</t>
  </si>
  <si>
    <t xml:space="preserve">3 - TOTAL DOS CUSTOS DIRETOS + INDIRETOS </t>
  </si>
  <si>
    <t>PREÇO MENSAL</t>
  </si>
  <si>
    <t>TOTAL DOS CUSTOS DIRETOS + INDIRETOS = SOMA (1.+ 2.)</t>
  </si>
  <si>
    <t>TOTAL 3.</t>
  </si>
  <si>
    <t>4 - NÚMERO DE MESES DE REALIZAÇÃO CONTRATUAL</t>
  </si>
  <si>
    <t>NÚMERO DE MESES</t>
  </si>
  <si>
    <t>TOTAL 4.</t>
  </si>
  <si>
    <t>5 - VALOR TOTAL ESTIMADO PARA REALIZAÇÃO  DO CONTRATO</t>
  </si>
  <si>
    <t>VALOR TOTAL PARA REALIZAÇÃO DO ITEM 1 DO CONTRATO</t>
  </si>
  <si>
    <t>TOTAL 5.</t>
  </si>
  <si>
    <t>COMPOSIÇÃO</t>
  </si>
  <si>
    <t>COMPANHIA POTIGUAR DE GÁS - POTIGAS</t>
  </si>
  <si>
    <r>
      <rPr>
        <sz val="10"/>
        <rFont val="Arial"/>
        <family val="0"/>
      </rPr>
      <t>Licitante:</t>
    </r>
    <r>
      <rPr>
        <b/>
        <sz val="10"/>
        <rFont val="Arial"/>
        <family val="2"/>
      </rPr>
      <t xml:space="preserve">  </t>
    </r>
  </si>
  <si>
    <t>FOLHA Nº 1/1</t>
  </si>
  <si>
    <t>COMPOSIÇÃO DOS ENCARGOS SOCIAIS</t>
  </si>
  <si>
    <t>Licitação - CONTRATAÇÃO DOS SERVIÇOS TÉCNICOS PROFISSIONAIS DE CONSERVAÇÃO, PINTURA, LIMPEZA E SERVIÇOS ESPECIALIZADOS EM INSTALAÇÕES PERTENCENTE À CONTRATANTE E, NA FISCALIZAÇÃO TÉCNICA DE OBRAS, EXECUTADAS POR TERCEIROS E/OU PELA POTIGAS, NO ESTADO DO RIO GRANDE DO NORTE.</t>
  </si>
  <si>
    <t>ITEM</t>
  </si>
  <si>
    <t>GRUPO A</t>
  </si>
  <si>
    <t>%</t>
  </si>
  <si>
    <t>A 1</t>
  </si>
  <si>
    <t>PREVIDÊNCIA SOCIAL - INSS</t>
  </si>
  <si>
    <t>A 2</t>
  </si>
  <si>
    <t>SERVIÇO SOCIAL DA INDUSTRIA - SESI OU SESC</t>
  </si>
  <si>
    <t>A 3</t>
  </si>
  <si>
    <t>SERVIÇO DE APRENDIZAGEM INDUSTRIAL - SENAI OU SENAC</t>
  </si>
  <si>
    <t>A 4</t>
  </si>
  <si>
    <t>INSTITUTO NACIONAL DE COLONIZAÇÃO E REFORMA AGRÁRIA - INCRA</t>
  </si>
  <si>
    <t>A 5</t>
  </si>
  <si>
    <t>SALÁRIO EDUCAÇÃO</t>
  </si>
  <si>
    <t>A 6</t>
  </si>
  <si>
    <t>SEGURO CONTRA ACIDENTES DE TRABALHO</t>
  </si>
  <si>
    <t>A 7</t>
  </si>
  <si>
    <t>FUNDO DE GARANTIA POR TEMPO DE SERVIÇO - FGTS</t>
  </si>
  <si>
    <t>A 8</t>
  </si>
  <si>
    <t>SERVIÇO DE APOIO A MICRO E PEQUENAS EMPRESAS - SEBRAE</t>
  </si>
  <si>
    <t>A 9</t>
  </si>
  <si>
    <t>A 10</t>
  </si>
  <si>
    <t>A 11</t>
  </si>
  <si>
    <t>TOTAL DO GRUPO A</t>
  </si>
  <si>
    <t>GRUPO B</t>
  </si>
  <si>
    <t>B 1</t>
  </si>
  <si>
    <t>REPOUSO SEMANAL REMUNERADO</t>
  </si>
  <si>
    <t>B 2</t>
  </si>
  <si>
    <t>FERIADOS</t>
  </si>
  <si>
    <t>B 3</t>
  </si>
  <si>
    <t>AUXÍLIO INFERMIDADE</t>
  </si>
  <si>
    <t>B 4</t>
  </si>
  <si>
    <t>13º SALÁRIO</t>
  </si>
  <si>
    <t>B 5</t>
  </si>
  <si>
    <t>LICENÇA PATERNIDADE</t>
  </si>
  <si>
    <t>B 6</t>
  </si>
  <si>
    <t>FALTAS JUTIFICADAS</t>
  </si>
  <si>
    <t>B 7</t>
  </si>
  <si>
    <t>DIAS DE CHUVA E OUTRAS DIFICULDADES</t>
  </si>
  <si>
    <t>B 8</t>
  </si>
  <si>
    <t>AUXÍLIO ACIDENTE DE TRABALHO</t>
  </si>
  <si>
    <t>B 9</t>
  </si>
  <si>
    <t>FÉRIAS GOZADAS</t>
  </si>
  <si>
    <t>B 10</t>
  </si>
  <si>
    <t>SALÁRIO MATERNIDADE</t>
  </si>
  <si>
    <t>TOTAL DO GRUPO B</t>
  </si>
  <si>
    <t>GRUPO C</t>
  </si>
  <si>
    <t>C 1</t>
  </si>
  <si>
    <t>AVISO PRÉVIO INDENIZADO</t>
  </si>
  <si>
    <t>C 2</t>
  </si>
  <si>
    <t>AVISO PRÉVIO TRABALHADO</t>
  </si>
  <si>
    <t>C 3</t>
  </si>
  <si>
    <t>FÉRIAS INDENIZADAS</t>
  </si>
  <si>
    <t>C 4</t>
  </si>
  <si>
    <t>DEPÓSITO RESCISÃO SEM JUSTA CAUSA</t>
  </si>
  <si>
    <t>C 5</t>
  </si>
  <si>
    <t>INDENIZAÇÃO ADICIONAL</t>
  </si>
  <si>
    <t>C 6</t>
  </si>
  <si>
    <t>C 7</t>
  </si>
  <si>
    <t>TOTAL DO GRUPO C</t>
  </si>
  <si>
    <t>GRUPO D</t>
  </si>
  <si>
    <t>D 1</t>
  </si>
  <si>
    <t>INCIDÊNCIAS DE ENCARGOS DO GR. A SOBRE OS ITENS DO GR. B</t>
  </si>
  <si>
    <t>D 2</t>
  </si>
  <si>
    <t xml:space="preserve">REINCIDÊNCIA DE ENCARGOS DO GR. A SOBRE AVISO PRÉVIO TRABALHADO E REINCIDÊNCIA DO FGTS SOBRE AVISO PRÉVIO INDENIZADO </t>
  </si>
  <si>
    <t>TOTAL DO GRUPO D</t>
  </si>
  <si>
    <t>GRUPO E</t>
  </si>
  <si>
    <t>E 1</t>
  </si>
  <si>
    <t>Alimentação (Café e almoço)</t>
  </si>
  <si>
    <t>E2</t>
  </si>
  <si>
    <t>Vale Transporte</t>
  </si>
  <si>
    <t>E3</t>
  </si>
  <si>
    <t>EPI</t>
  </si>
  <si>
    <t>E4</t>
  </si>
  <si>
    <t>Exame Admissional</t>
  </si>
  <si>
    <t>E5</t>
  </si>
  <si>
    <t>Seguro de vida em grupo</t>
  </si>
  <si>
    <t>TOTAL DO GRUPO E</t>
  </si>
  <si>
    <t>TOTAL ENCARGOS SOCIAIS (A+B+C+D+E)</t>
  </si>
  <si>
    <t>ENCARGOS SOCIAIS</t>
  </si>
  <si>
    <t>BDI</t>
  </si>
  <si>
    <t>Licitante: xxxxxx</t>
  </si>
  <si>
    <t>PREENCHER NA ABA "BDI"</t>
  </si>
  <si>
    <t>COMPANHIA POTIGUAR DE GÁS - POTIGÁS</t>
  </si>
  <si>
    <t>COMPOSIÇÃO ANALÍTICA DA TAXA DE BONIFICAÇÃO E DESPESAS INDIRETAS (BDI)</t>
  </si>
  <si>
    <t>Licitação</t>
  </si>
  <si>
    <t>CONTRATAÇÃO DOS SERVIÇOS TÉCNICOS PROFISSIONAIS DE CONSERVAÇÃO, PINTURA, LIMPEZA E SERVIÇOS ESPECIALIZADOS EM INSTALAÇÕES PERTENCENTE À CONTRATANTE E, NA FISCALIZAÇÃO TÉCNICA DE OBRAS, EXECUTADAS POR TERCEIROS E/OU PELA POTIGAS, NO ESTADO DO RIO GRANDE DO NORTE</t>
  </si>
  <si>
    <t>1.0</t>
  </si>
  <si>
    <t>CUSTOS INDIRETOS</t>
  </si>
  <si>
    <t>1.1</t>
  </si>
  <si>
    <t xml:space="preserve">Administração Central </t>
  </si>
  <si>
    <t>1.2</t>
  </si>
  <si>
    <t>Despesas Financeiras</t>
  </si>
  <si>
    <t>1.5</t>
  </si>
  <si>
    <t>2.0</t>
  </si>
  <si>
    <t>TRIBUTOS</t>
  </si>
  <si>
    <t>CPRB</t>
  </si>
  <si>
    <t>Pis**</t>
  </si>
  <si>
    <t>Cofins**</t>
  </si>
  <si>
    <t>ISS - Município de  Natal - RN*</t>
  </si>
  <si>
    <t>3.0</t>
  </si>
  <si>
    <t>LUCRO</t>
  </si>
  <si>
    <t>Lucro</t>
  </si>
  <si>
    <t>4.0</t>
  </si>
  <si>
    <t>TAXA TOTAL DE BDI</t>
  </si>
  <si>
    <t>VALOR COM BDI (R$)</t>
  </si>
  <si>
    <t>(1) Para se chegar no valor unitário com BDI deverá ser preenchido a ABA "COMPOSIÇÃO ITEM 1";
(2) Os valores orçados para o cálculo do ITEM 2 e seus subitens devem ser calculados com base na respectiva remuneração de cada função com periculosidade, acrescido de encargos sociais, custos indiretos, lucro e impostos incidentes;
(3) Havendo aditivo contratual renova-se automaticamente os quantitativos nas devidas proporções.</t>
  </si>
  <si>
    <t>EQUIPAMENTOS DE INFORMÁTICA - (Notebook, microcomputadores, tablets, impressoras, linhas e aparelhos telefônicos, câmeras digitais, aparelhos de ar-condicionados, aparelhos GPS e rádios portáteis, incluindo acessórios) - CONFORME DESCRIÇÃO DOS ITENS 1.3 E 4 DO ANEXO B</t>
  </si>
  <si>
    <t>FERRAMENTAL COMPLETO (Alicates, paquimetros, chaves, arco de serra, cadeados, espátulas, estiletes, jogos de chaves, martelos, trenas, curvadoras,jogo de tarrrachas, jogo de machos, flangeadores, alicates, serras mármore, maquinas de cortar juntas, marretas, esquadros, tesouras, níveis, sugadores, espaçadores, punção, mão de força, morsas, marcadores, jogo de saca pino, sacas ponteiros, ferros de solda, fontes, jogos de lima, tubo vent, martelo de funilaria,  kit alicate com prensa e matrizes, calibrador para tubos multicamada pex, chaves para parafuso torx, chave de impacto manual, ferramenta para desobstrução de tubo de acesso a VB de PEAD, torquimetros, incluindo seus acessórios) - CONFORME DESCRIÇÃO dos itens 1.3, 1.4, 2 e 4 DO ANEXO B</t>
  </si>
  <si>
    <t>EQUIPAMENTOS DE APOIO A OPERAÇÕES (Tendas, guardas-sóis, pórticos, escadas, cintos paraquedista, tripé, equipamentos de proteção respiratória autônomo, equipamentos de inspeção de tubulação aérea, bastões sinalizadores, cones, bombas manual, cilindros, mangueiras, lonas, baias e placas para sinalização, incluindo seus acessórios) - CONFORME DESCRIÇÃO DOS ITENS 1.3, 1.4 E 4 DO ANEXO B E ANEXO C</t>
  </si>
  <si>
    <t>EQUIPAMENTOS ELÉTRICOS ( Gerador 5 Kva, máquinas de solda de eletrofusão e de eletrodo revestido/tig, explosimetros, medidores de camadas de tinta, canetas detectoras de tensão, alicates amperimetro, multimetro digital, termômetro digital, bombas e motobombas, roçadeiras, semi células, girofles, lanternas, luminárias, marteletes rotativos, martelete rompedor, parafusadeiras, lavadoras, esmelhiradeiras e retificadoras, incluindo seus acessórios) - CONFORME DESCRIÇÃO DOS ITENS 1.3 E 4 DO ANEXO B</t>
  </si>
  <si>
    <t>MOBÍLIA - CONFORME ITEM REFERENTE A MATERIAL PARA USO CONTÍNUO PARA ESCRITÓRIO E LIMPEZA NO ANEXO D E ANEXO I*</t>
  </si>
  <si>
    <t>PICK UP MÉDIA 4X2 CABINE DUPLA - CONFORME ITEM 1.2 DO ANEXO B</t>
  </si>
  <si>
    <t>PICK UP MÉDIA 4X2 CABINE SIMPLES - CONFORME ITEM 1.2 DO ANEXO B</t>
  </si>
  <si>
    <t>VEÍCULO PEQUENO PORTE 1.0 - CONFORME ITEM 1.2 DO ANEXO B</t>
  </si>
  <si>
    <t>VEÍCULO TIPO CARGO 2.0 - CONFORME ITEM 1.2 DO ANEXO B</t>
  </si>
  <si>
    <t>PICK UP CABINE DUPLO 4X4 - CONFORME ITEM 1.2 DO ANEXO B</t>
  </si>
  <si>
    <t>ACESSÓRIOS E MATERIAL PARA USO CONTÍNUO EM SERVIÇOS - CONFORME ANEXO D</t>
  </si>
  <si>
    <t>ALUGUEL / SEGURANÇA - CONFORME ANEXO I*</t>
  </si>
  <si>
    <t>AGUA MINERAL / AGUA CANTEIRO - CONFORME ANEXO I* E ANEXO C</t>
  </si>
  <si>
    <t>LUZ - CONFORME ANEXO I*</t>
  </si>
  <si>
    <t>TELEFONE/CELULAR/INTERNET (CONFORME ANEXO I* E ITEM 1.2 DO ANEXO B)</t>
  </si>
  <si>
    <t>MATERIAL PARA USO CONTÍNUO DE ESCRITÓRIO E LIMPEZA - CONFORME ANEXO D</t>
  </si>
  <si>
    <t xml:space="preserve"> - HOSPEDAGEM / PASSAGENS - CONFORME ITEM 5.5 DO ANEXO A</t>
  </si>
  <si>
    <t xml:space="preserve"> - TREINAMENTO - CONFORME ITEM 5.7.14 E 5.8 DO ANEXO A E ANEXO C</t>
  </si>
  <si>
    <t xml:space="preserve"> - PLANO DE ASSISTÊNCIA MÉDICA (PROFISSIONAIS E DEPENDENTES) - CONFORME ITEM 8.2.1.26, 8.2.1.26.1 e 8.2.1.26.2 DO PROJETO BÁSICO</t>
  </si>
  <si>
    <t>Seguro e Garantia</t>
  </si>
  <si>
    <t>* Como a legislação do Município exclui os materiais do cálculo do ISS. Como o ISS é de 5%, foi adotado 50% de 5% ou seja 2,50%</t>
  </si>
  <si>
    <t>Segundo Acórdão 2622/2013 do Tribunal de Contas da União – TCU, o cálculo do BDI deve ser feito da seguinte maneira:
BDI={(1+AC+S)(1+DF)(1+L)/(1-IT)-1} x 100
AC  →  Administração Central
S  →  Seguro e Garantia
DF    →  Despesas Financeiras
L  →  Lucro
IT  →  Incidência de Impostos</t>
  </si>
  <si>
    <t>** PIS e COFINS conforme informação seletiva e prioritária nº 179/2018 - DAI do processo Nº8106/2018 - TC do Tribunal de Contas do Estado do Rio Grande do Norte.</t>
  </si>
  <si>
    <r>
      <rPr>
        <b/>
        <u val="single"/>
        <sz val="11"/>
        <color indexed="8"/>
        <rFont val="Century Gothic"/>
        <family val="2"/>
      </rPr>
      <t>NOTA:</t>
    </r>
    <r>
      <rPr>
        <sz val="11"/>
        <color indexed="8"/>
        <rFont val="Century Gothic"/>
        <family val="2"/>
      </rPr>
      <t xml:space="preserve">
Os tributos IRPJ e CSLL não deverão integrar o cálculo do BDI, nem tampouco a planilha de custos direto, por se constituírem em tributos de natureza direta e personalística, que oneram pessoalmente o contrato, não devendo ser repassado à contratante, conforme Súmula/TCU n.º254/2010.</t>
    </r>
  </si>
  <si>
    <t>LICITAÇÃO PRESENCIAL LP 001/2023 - ADENDO 04 - PLANILHA DE PREÇOS UNITÁRIOS</t>
  </si>
  <si>
    <t>PREENCHER NA ABA "ENCARGOS SOCIAIS"</t>
  </si>
  <si>
    <t>LICITAÇÃO PRESENCIAL
LP 001/2023</t>
  </si>
</sst>
</file>

<file path=xl/styles.xml><?xml version="1.0" encoding="utf-8"?>
<styleSheet xmlns="http://schemas.openxmlformats.org/spreadsheetml/2006/main">
  <numFmts count="4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416]dddd\,\ d&quot; de &quot;mmmm&quot; de &quot;yyyy"/>
    <numFmt numFmtId="183" formatCode="0.0000"/>
    <numFmt numFmtId="184" formatCode="0.00000"/>
    <numFmt numFmtId="185" formatCode="0.000"/>
    <numFmt numFmtId="186" formatCode="0.0"/>
    <numFmt numFmtId="187" formatCode="&quot;R$ &quot;#,##0.00"/>
    <numFmt numFmtId="188" formatCode="&quot;R$ &quot;#,##0.0"/>
    <numFmt numFmtId="189" formatCode="&quot;R$ &quot;#,##0.000"/>
    <numFmt numFmtId="190" formatCode="&quot;R$ &quot;#,##0.0000"/>
    <numFmt numFmtId="191" formatCode="&quot;R$ &quot;#,##0.00000"/>
    <numFmt numFmtId="192" formatCode="#,##0.000"/>
    <numFmt numFmtId="193" formatCode="#,##0.0"/>
    <numFmt numFmtId="194" formatCode="0.0%"/>
    <numFmt numFmtId="195" formatCode="0.000%"/>
    <numFmt numFmtId="196" formatCode="0.0000%"/>
    <numFmt numFmtId="197" formatCode="&quot;Ativado&quot;;&quot;Ativado&quot;;&quot;Desativado&quot;"/>
  </numFmts>
  <fonts count="6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Narrow"/>
      <family val="2"/>
    </font>
    <font>
      <sz val="10"/>
      <name val="Arial Narrow"/>
      <family val="2"/>
    </font>
    <font>
      <b/>
      <sz val="12"/>
      <name val="Arial Narrow"/>
      <family val="2"/>
    </font>
    <font>
      <b/>
      <sz val="14"/>
      <name val="Arial Narrow"/>
      <family val="2"/>
    </font>
    <font>
      <sz val="12"/>
      <name val="Arial Narrow"/>
      <family val="2"/>
    </font>
    <font>
      <sz val="14"/>
      <name val="Arial Narrow"/>
      <family val="2"/>
    </font>
    <font>
      <sz val="12"/>
      <color indexed="8"/>
      <name val="Arial Narrow"/>
      <family val="2"/>
    </font>
    <font>
      <vertAlign val="superscript"/>
      <sz val="12"/>
      <name val="Arial Narrow"/>
      <family val="2"/>
    </font>
    <font>
      <b/>
      <sz val="18"/>
      <name val="Arial Narrow"/>
      <family val="2"/>
    </font>
    <font>
      <b/>
      <sz val="14"/>
      <color indexed="10"/>
      <name val="Arial Narrow"/>
      <family val="2"/>
    </font>
    <font>
      <b/>
      <sz val="10"/>
      <color indexed="10"/>
      <name val="Arial Narrow"/>
      <family val="2"/>
    </font>
    <font>
      <u val="single"/>
      <sz val="10"/>
      <color indexed="12"/>
      <name val="Arial"/>
      <family val="2"/>
    </font>
    <font>
      <u val="single"/>
      <sz val="10"/>
      <color indexed="36"/>
      <name val="Arial"/>
      <family val="2"/>
    </font>
    <font>
      <vertAlign val="superscript"/>
      <sz val="12"/>
      <color indexed="8"/>
      <name val="Arial Narrow"/>
      <family val="2"/>
    </font>
    <font>
      <b/>
      <sz val="12"/>
      <color indexed="8"/>
      <name val="Arial"/>
      <family val="2"/>
    </font>
    <font>
      <b/>
      <sz val="12"/>
      <color indexed="10"/>
      <name val="Arial Narrow"/>
      <family val="2"/>
    </font>
    <font>
      <sz val="10"/>
      <name val="MS Sans Serif"/>
      <family val="2"/>
    </font>
    <font>
      <sz val="11"/>
      <name val="Arial Narrow"/>
      <family val="2"/>
    </font>
    <font>
      <sz val="8"/>
      <name val="Arial"/>
      <family val="2"/>
    </font>
    <font>
      <b/>
      <sz val="12"/>
      <name val="Arial"/>
      <family val="2"/>
    </font>
    <font>
      <b/>
      <sz val="12"/>
      <color indexed="56"/>
      <name val="Arial"/>
      <family val="2"/>
    </font>
    <font>
      <sz val="14"/>
      <name val="Arial"/>
      <family val="2"/>
    </font>
    <font>
      <b/>
      <sz val="14"/>
      <name val="Arial"/>
      <family val="2"/>
    </font>
    <font>
      <b/>
      <sz val="11"/>
      <name val="Arial"/>
      <family val="2"/>
    </font>
    <font>
      <b/>
      <sz val="11"/>
      <color indexed="14"/>
      <name val="Arial"/>
      <family val="2"/>
    </font>
    <font>
      <b/>
      <sz val="10"/>
      <name val="Arial"/>
      <family val="2"/>
    </font>
    <font>
      <sz val="9"/>
      <name val="Arial"/>
      <family val="2"/>
    </font>
    <font>
      <b/>
      <sz val="9"/>
      <color indexed="56"/>
      <name val="Arial"/>
      <family val="2"/>
    </font>
    <font>
      <sz val="10"/>
      <color indexed="10"/>
      <name val="Arial"/>
      <family val="2"/>
    </font>
    <font>
      <b/>
      <sz val="8"/>
      <name val="Arial"/>
      <family val="2"/>
    </font>
    <font>
      <b/>
      <sz val="10"/>
      <color indexed="10"/>
      <name val="Arial"/>
      <family val="2"/>
    </font>
    <font>
      <b/>
      <sz val="11"/>
      <color indexed="8"/>
      <name val="Century Gothic"/>
      <family val="2"/>
    </font>
    <font>
      <sz val="11"/>
      <color indexed="8"/>
      <name val="Century Gothic"/>
      <family val="2"/>
    </font>
    <font>
      <sz val="11"/>
      <name val="Century Gothic"/>
      <family val="2"/>
    </font>
    <font>
      <b/>
      <u val="single"/>
      <sz val="11"/>
      <color indexed="8"/>
      <name val="Century Gothic"/>
      <family val="2"/>
    </font>
    <font>
      <b/>
      <sz val="11"/>
      <color indexed="8"/>
      <name val="Arial"/>
      <family val="2"/>
    </font>
    <font>
      <b/>
      <u val="single"/>
      <sz val="12"/>
      <color indexed="8"/>
      <name val="Arial"/>
      <family val="2"/>
    </font>
    <font>
      <u val="single"/>
      <sz val="10"/>
      <color indexed="8"/>
      <name val="Arial Narrow"/>
      <family val="2"/>
    </font>
    <font>
      <u val="single"/>
      <sz val="10"/>
      <color indexed="8"/>
      <name val="Arial"/>
      <family val="2"/>
    </font>
    <font>
      <sz val="11"/>
      <color theme="1"/>
      <name val="Calibri"/>
      <family val="2"/>
    </font>
    <font>
      <sz val="12"/>
      <color theme="1"/>
      <name val="Arial Narrow"/>
      <family val="2"/>
    </font>
    <font>
      <b/>
      <sz val="11"/>
      <color theme="1"/>
      <name val="Arial"/>
      <family val="2"/>
    </font>
    <font>
      <sz val="11"/>
      <color theme="1"/>
      <name val="Century Gothic"/>
      <family val="2"/>
    </font>
    <font>
      <sz val="11"/>
      <color rgb="FF000000"/>
      <name val="Calibri"/>
      <family val="2"/>
    </font>
    <font>
      <u val="single"/>
      <sz val="10"/>
      <color theme="1"/>
      <name val="Arial Narrow"/>
      <family val="2"/>
    </font>
    <font>
      <u val="single"/>
      <sz val="10"/>
      <color theme="1"/>
      <name val="Arial"/>
      <family val="2"/>
    </font>
    <font>
      <b/>
      <u val="single"/>
      <sz val="12"/>
      <color rgb="FF000000"/>
      <name val="Arial"/>
      <family val="2"/>
    </font>
    <font>
      <b/>
      <sz val="10"/>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5" tint="0.39998000860214233"/>
        <bgColor indexed="64"/>
      </patternFill>
    </fill>
    <fill>
      <patternFill patternType="solid">
        <fgColor indexed="41"/>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s>
  <borders count="1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medium"/>
      <right>
        <color indexed="63"/>
      </right>
      <top style="medium"/>
      <bottom style="medium"/>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medium"/>
      <bottom style="medium"/>
    </border>
    <border>
      <left style="thin"/>
      <right style="thin"/>
      <top style="thin"/>
      <bottom style="medium"/>
    </border>
    <border>
      <left style="thin"/>
      <right style="thin"/>
      <top style="medium"/>
      <bottom>
        <color indexed="63"/>
      </bottom>
    </border>
    <border>
      <left style="thin"/>
      <right style="thin"/>
      <top style="medium"/>
      <bottom style="thin"/>
    </border>
    <border>
      <left>
        <color indexed="63"/>
      </left>
      <right style="medium"/>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double"/>
      <right style="double"/>
      <top style="double"/>
      <bottom style="double"/>
    </border>
    <border>
      <left/>
      <right/>
      <top style="double"/>
      <bottom style="double"/>
    </border>
    <border>
      <left style="double"/>
      <right style="double"/>
      <top style="double"/>
      <bottom/>
    </border>
    <border>
      <left style="double"/>
      <right style="double"/>
      <top/>
      <bottom/>
    </border>
    <border>
      <left style="double"/>
      <right/>
      <top/>
      <bottom/>
    </border>
    <border>
      <left style="double"/>
      <right style="double"/>
      <top/>
      <bottom style="double"/>
    </border>
    <border>
      <left style="medium"/>
      <right/>
      <top style="double"/>
      <bottom/>
    </border>
    <border>
      <left style="medium"/>
      <right style="medium"/>
      <top style="double"/>
      <bottom/>
    </border>
    <border>
      <left style="medium"/>
      <right style="double"/>
      <top style="double"/>
      <bottom/>
    </border>
    <border>
      <left style="medium"/>
      <right style="medium"/>
      <top/>
      <bottom/>
    </border>
    <border>
      <left style="medium"/>
      <right style="double"/>
      <top/>
      <bottom/>
    </border>
    <border>
      <left style="medium"/>
      <right/>
      <top/>
      <bottom style="double"/>
    </border>
    <border>
      <left style="medium"/>
      <right style="medium"/>
      <top/>
      <bottom style="double"/>
    </border>
    <border>
      <left style="medium"/>
      <right style="double"/>
      <top/>
      <bottom style="double"/>
    </border>
    <border>
      <left/>
      <right style="double"/>
      <top style="double"/>
      <bottom style="double"/>
    </border>
    <border>
      <left style="medium"/>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top style="double"/>
      <bottom style="double"/>
    </border>
    <border>
      <left style="double"/>
      <right/>
      <top style="double"/>
      <bottom/>
    </border>
    <border>
      <left/>
      <right/>
      <top style="double"/>
      <bottom/>
    </border>
    <border>
      <left/>
      <right style="medium"/>
      <top style="double"/>
      <bottom/>
    </border>
    <border>
      <left style="double"/>
      <right/>
      <top/>
      <bottom style="double"/>
    </border>
    <border>
      <left/>
      <right/>
      <top/>
      <bottom style="double"/>
    </border>
    <border>
      <left/>
      <right style="double"/>
      <top/>
      <bottom style="double"/>
    </border>
    <border>
      <left/>
      <right style="double"/>
      <top style="double"/>
      <bottom/>
    </border>
    <border>
      <left/>
      <right style="double"/>
      <top/>
      <bottom/>
    </border>
    <border>
      <left style="medium"/>
      <right style="thin">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medium"/>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thin">
        <color indexed="8"/>
      </left>
      <right style="medium"/>
      <top>
        <color indexed="63"/>
      </top>
      <bottom style="medium">
        <color indexed="8"/>
      </bottom>
    </border>
    <border>
      <left style="thin">
        <color indexed="8"/>
      </left>
      <right style="medium">
        <color indexed="8"/>
      </right>
      <top style="thin">
        <color indexed="8"/>
      </top>
      <bottom style="medium">
        <color indexed="8"/>
      </bottom>
    </border>
    <border>
      <left style="thin">
        <color indexed="8"/>
      </left>
      <right style="medium"/>
      <top style="thin">
        <color indexed="8"/>
      </top>
      <bottom style="medium">
        <color indexed="8"/>
      </botto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top style="medium">
        <color indexed="8"/>
      </top>
      <bottom style="mediu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medium"/>
      <top>
        <color indexed="63"/>
      </top>
      <bottom>
        <color indexed="63"/>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top style="medium">
        <color indexed="8"/>
      </top>
      <bottom>
        <color indexed="63"/>
      </bottom>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medium"/>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medium"/>
      <top>
        <color indexed="63"/>
      </top>
      <bottom style="thin">
        <color indexed="8"/>
      </bottom>
    </border>
    <border>
      <left style="thin"/>
      <right/>
      <top style="medium"/>
      <bottom style="mediu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medium"/>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9" fillId="22" borderId="0" applyNumberFormat="0" applyBorder="0" applyAlignment="0" applyProtection="0"/>
    <xf numFmtId="0" fontId="57" fillId="0" borderId="0">
      <alignment/>
      <protection/>
    </xf>
    <xf numFmtId="0" fontId="1" fillId="0" borderId="0">
      <alignment/>
      <protection/>
    </xf>
    <xf numFmtId="0" fontId="34" fillId="0" borderId="0">
      <alignment/>
      <protection/>
    </xf>
    <xf numFmtId="0" fontId="1" fillId="23" borderId="4" applyNumberFormat="0" applyFont="0" applyAlignment="0" applyProtection="0"/>
    <xf numFmtId="9" fontId="0" fillId="0" borderId="0" applyFont="0" applyFill="0" applyBorder="0" applyAlignment="0" applyProtection="0"/>
    <xf numFmtId="0" fontId="8" fillId="3" borderId="0" applyNumberFormat="0" applyBorder="0" applyAlignment="0" applyProtection="0"/>
    <xf numFmtId="0" fontId="10" fillId="16" borderId="5" applyNumberFormat="0" applyAlignment="0" applyProtection="0"/>
    <xf numFmtId="175"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177" fontId="0" fillId="0" borderId="0" applyFont="0" applyFill="0" applyBorder="0" applyAlignment="0" applyProtection="0"/>
  </cellStyleXfs>
  <cellXfs count="463">
    <xf numFmtId="0" fontId="0" fillId="0" borderId="0" xfId="0" applyAlignment="1">
      <alignment/>
    </xf>
    <xf numFmtId="0" fontId="19"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19" fillId="24" borderId="0" xfId="0" applyFont="1" applyFill="1" applyAlignment="1">
      <alignment horizontal="center" vertical="center"/>
    </xf>
    <xf numFmtId="0" fontId="20" fillId="24" borderId="10" xfId="0" applyFont="1" applyFill="1" applyBorder="1" applyAlignment="1">
      <alignment horizontal="center" vertical="center"/>
    </xf>
    <xf numFmtId="0" fontId="21" fillId="24" borderId="11" xfId="0" applyFont="1" applyFill="1" applyBorder="1" applyAlignment="1">
      <alignment horizontal="center" vertical="center"/>
    </xf>
    <xf numFmtId="0" fontId="23" fillId="24" borderId="12" xfId="0" applyFont="1" applyFill="1" applyBorder="1" applyAlignment="1">
      <alignment horizontal="center" vertical="center"/>
    </xf>
    <xf numFmtId="0" fontId="22" fillId="24" borderId="10" xfId="0" applyFont="1" applyFill="1" applyBorder="1" applyAlignment="1">
      <alignment horizontal="center" vertical="center"/>
    </xf>
    <xf numFmtId="4" fontId="24" fillId="24" borderId="10" xfId="0" applyNumberFormat="1" applyFont="1" applyFill="1" applyBorder="1" applyAlignment="1">
      <alignment horizontal="center" vertical="center" wrapText="1"/>
    </xf>
    <xf numFmtId="0" fontId="22" fillId="24" borderId="13" xfId="0" applyFont="1" applyFill="1" applyBorder="1" applyAlignment="1">
      <alignment horizontal="center" vertical="center"/>
    </xf>
    <xf numFmtId="4" fontId="22" fillId="24" borderId="13" xfId="65" applyNumberFormat="1" applyFont="1" applyFill="1" applyBorder="1" applyAlignment="1">
      <alignment horizontal="center" vertical="center"/>
    </xf>
    <xf numFmtId="0" fontId="22" fillId="0" borderId="0" xfId="0" applyFont="1" applyFill="1" applyAlignment="1">
      <alignment horizontal="center" vertical="center"/>
    </xf>
    <xf numFmtId="0" fontId="22" fillId="0" borderId="0" xfId="0" applyFont="1" applyBorder="1" applyAlignment="1">
      <alignment horizontal="center" vertical="center"/>
    </xf>
    <xf numFmtId="3" fontId="20" fillId="24" borderId="14" xfId="0" applyNumberFormat="1" applyFont="1" applyFill="1" applyBorder="1" applyAlignment="1">
      <alignment horizontal="center" vertical="center"/>
    </xf>
    <xf numFmtId="0" fontId="22" fillId="24" borderId="15" xfId="0" applyFont="1" applyFill="1" applyBorder="1" applyAlignment="1">
      <alignment horizontal="center" vertical="center"/>
    </xf>
    <xf numFmtId="4" fontId="20" fillId="24" borderId="12" xfId="0" applyNumberFormat="1" applyFont="1" applyFill="1" applyBorder="1" applyAlignment="1">
      <alignment horizontal="center" vertical="center"/>
    </xf>
    <xf numFmtId="0" fontId="22" fillId="24" borderId="16" xfId="0" applyFont="1" applyFill="1" applyBorder="1" applyAlignment="1">
      <alignment horizontal="center" vertical="center"/>
    </xf>
    <xf numFmtId="0" fontId="19" fillId="24" borderId="0" xfId="0" applyFont="1" applyFill="1" applyBorder="1" applyAlignment="1">
      <alignment horizontal="center" vertical="center"/>
    </xf>
    <xf numFmtId="0" fontId="20" fillId="24" borderId="17" xfId="0" applyFont="1" applyFill="1" applyBorder="1" applyAlignment="1">
      <alignment horizontal="center" vertical="center"/>
    </xf>
    <xf numFmtId="0" fontId="20" fillId="24" borderId="18" xfId="0" applyFont="1" applyFill="1" applyBorder="1" applyAlignment="1">
      <alignment horizontal="center" vertical="center"/>
    </xf>
    <xf numFmtId="3" fontId="20" fillId="24" borderId="19" xfId="0" applyNumberFormat="1" applyFont="1" applyFill="1" applyBorder="1" applyAlignment="1">
      <alignment horizontal="center" vertical="center"/>
    </xf>
    <xf numFmtId="0" fontId="19" fillId="24" borderId="20" xfId="0" applyFont="1" applyFill="1" applyBorder="1" applyAlignment="1">
      <alignment horizontal="center" vertical="center"/>
    </xf>
    <xf numFmtId="0" fontId="27" fillId="24" borderId="21" xfId="0" applyFont="1" applyFill="1" applyBorder="1" applyAlignment="1">
      <alignment horizontal="center" vertical="center"/>
    </xf>
    <xf numFmtId="0" fontId="27" fillId="24" borderId="0" xfId="0" applyFont="1" applyFill="1" applyBorder="1" applyAlignment="1">
      <alignment horizontal="center" vertical="center"/>
    </xf>
    <xf numFmtId="0" fontId="28" fillId="24" borderId="0" xfId="0" applyFont="1" applyFill="1" applyBorder="1" applyAlignment="1">
      <alignment horizontal="center" vertical="center"/>
    </xf>
    <xf numFmtId="0" fontId="18" fillId="24" borderId="0" xfId="0" applyFont="1" applyFill="1" applyBorder="1" applyAlignment="1">
      <alignment horizontal="center" vertical="center"/>
    </xf>
    <xf numFmtId="0" fontId="18" fillId="24" borderId="20" xfId="0" applyFont="1" applyFill="1" applyBorder="1" applyAlignment="1">
      <alignment horizontal="center" vertical="center"/>
    </xf>
    <xf numFmtId="0" fontId="20" fillId="24" borderId="10" xfId="50" applyFont="1" applyFill="1" applyBorder="1" applyAlignment="1">
      <alignment horizontal="center" vertical="center" wrapText="1"/>
      <protection/>
    </xf>
    <xf numFmtId="4" fontId="21" fillId="24" borderId="22" xfId="50" applyNumberFormat="1" applyFont="1" applyFill="1" applyBorder="1" applyAlignment="1">
      <alignment horizontal="center" vertical="center" wrapText="1"/>
      <protection/>
    </xf>
    <xf numFmtId="0" fontId="22" fillId="24" borderId="0" xfId="0" applyFont="1" applyFill="1" applyAlignment="1">
      <alignment horizontal="center" vertical="center"/>
    </xf>
    <xf numFmtId="0" fontId="20" fillId="24" borderId="10" xfId="0" applyFont="1" applyFill="1" applyBorder="1" applyAlignment="1">
      <alignment horizontal="center" vertical="center" wrapText="1"/>
    </xf>
    <xf numFmtId="3" fontId="21" fillId="24" borderId="11" xfId="0" applyNumberFormat="1" applyFont="1" applyFill="1" applyBorder="1" applyAlignment="1">
      <alignment horizontal="center" vertical="center"/>
    </xf>
    <xf numFmtId="0" fontId="22" fillId="24" borderId="23" xfId="0" applyFont="1" applyFill="1" applyBorder="1" applyAlignment="1">
      <alignment horizontal="center" vertical="center"/>
    </xf>
    <xf numFmtId="0" fontId="20" fillId="24" borderId="13" xfId="0" applyFont="1" applyFill="1" applyBorder="1" applyAlignment="1">
      <alignment horizontal="center" vertical="center"/>
    </xf>
    <xf numFmtId="0" fontId="20" fillId="24" borderId="12" xfId="0" applyFont="1" applyFill="1" applyBorder="1" applyAlignment="1">
      <alignment horizontal="center" vertical="center"/>
    </xf>
    <xf numFmtId="0" fontId="18" fillId="0" borderId="0" xfId="0" applyFont="1" applyAlignment="1">
      <alignment horizontal="center" vertical="center"/>
    </xf>
    <xf numFmtId="0" fontId="22" fillId="24" borderId="12" xfId="0" applyFont="1" applyFill="1" applyBorder="1" applyAlignment="1">
      <alignment horizontal="center" vertical="center"/>
    </xf>
    <xf numFmtId="0" fontId="26" fillId="24" borderId="21" xfId="0" applyFont="1" applyFill="1" applyBorder="1" applyAlignment="1">
      <alignment vertical="center"/>
    </xf>
    <xf numFmtId="4" fontId="20" fillId="24" borderId="10" xfId="0" applyNumberFormat="1" applyFont="1" applyFill="1" applyBorder="1" applyAlignment="1">
      <alignment horizontal="center" vertical="center"/>
    </xf>
    <xf numFmtId="4" fontId="20" fillId="24" borderId="13" xfId="0" applyNumberFormat="1" applyFont="1" applyFill="1" applyBorder="1" applyAlignment="1">
      <alignment horizontal="center" vertical="center"/>
    </xf>
    <xf numFmtId="0" fontId="21" fillId="24" borderId="12" xfId="0" applyFont="1" applyFill="1" applyBorder="1" applyAlignment="1">
      <alignment horizontal="left" vertical="center" wrapText="1"/>
    </xf>
    <xf numFmtId="0" fontId="19" fillId="24" borderId="10" xfId="0" applyFont="1" applyFill="1" applyBorder="1" applyAlignment="1">
      <alignment horizontal="center" vertical="center"/>
    </xf>
    <xf numFmtId="0" fontId="22" fillId="24" borderId="16" xfId="0" applyFont="1" applyFill="1" applyBorder="1" applyAlignment="1">
      <alignment horizontal="left" vertical="center" wrapText="1"/>
    </xf>
    <xf numFmtId="0" fontId="22" fillId="24" borderId="16" xfId="0" applyFont="1" applyFill="1" applyBorder="1" applyAlignment="1">
      <alignment horizontal="center" vertical="center" wrapText="1"/>
    </xf>
    <xf numFmtId="4" fontId="22" fillId="24" borderId="10" xfId="65" applyNumberFormat="1" applyFont="1" applyFill="1" applyBorder="1" applyAlignment="1">
      <alignment horizontal="center" vertical="center"/>
    </xf>
    <xf numFmtId="0" fontId="24" fillId="0" borderId="16" xfId="0" applyFont="1" applyFill="1" applyBorder="1" applyAlignment="1">
      <alignment horizontal="left" vertical="center"/>
    </xf>
    <xf numFmtId="0" fontId="24" fillId="0" borderId="16" xfId="0" applyFont="1" applyFill="1" applyBorder="1" applyAlignment="1">
      <alignment horizontal="center" vertical="center"/>
    </xf>
    <xf numFmtId="0" fontId="33" fillId="24" borderId="0" xfId="0" applyFont="1" applyFill="1" applyBorder="1" applyAlignment="1">
      <alignment horizontal="center" vertical="center"/>
    </xf>
    <xf numFmtId="0" fontId="22" fillId="24" borderId="0" xfId="0" applyFont="1" applyFill="1" applyBorder="1" applyAlignment="1">
      <alignment horizontal="center" vertical="center"/>
    </xf>
    <xf numFmtId="4" fontId="24" fillId="24" borderId="24" xfId="0" applyNumberFormat="1" applyFont="1" applyFill="1" applyBorder="1" applyAlignment="1">
      <alignment horizontal="center" vertical="center" wrapText="1"/>
    </xf>
    <xf numFmtId="0" fontId="22" fillId="0" borderId="25" xfId="0" applyFont="1" applyFill="1" applyBorder="1" applyAlignment="1">
      <alignment vertical="center"/>
    </xf>
    <xf numFmtId="0" fontId="22" fillId="0" borderId="16" xfId="0" applyFont="1" applyFill="1" applyBorder="1" applyAlignment="1">
      <alignment vertical="center"/>
    </xf>
    <xf numFmtId="4" fontId="20" fillId="24" borderId="26" xfId="50" applyNumberFormat="1" applyFont="1" applyFill="1" applyBorder="1" applyAlignment="1">
      <alignment horizontal="center" vertical="center" wrapText="1"/>
      <protection/>
    </xf>
    <xf numFmtId="4" fontId="22" fillId="24" borderId="26" xfId="50" applyNumberFormat="1" applyFont="1" applyFill="1" applyBorder="1" applyAlignment="1">
      <alignment horizontal="center" vertical="center" wrapText="1"/>
      <protection/>
    </xf>
    <xf numFmtId="4" fontId="22" fillId="24" borderId="27" xfId="50" applyNumberFormat="1" applyFont="1" applyFill="1" applyBorder="1" applyAlignment="1">
      <alignment horizontal="center" vertical="center" wrapText="1"/>
      <protection/>
    </xf>
    <xf numFmtId="4" fontId="22" fillId="24" borderId="28" xfId="50" applyNumberFormat="1" applyFont="1" applyFill="1" applyBorder="1" applyAlignment="1">
      <alignment horizontal="center" vertical="center" wrapText="1"/>
      <protection/>
    </xf>
    <xf numFmtId="4" fontId="22" fillId="24" borderId="29" xfId="50" applyNumberFormat="1" applyFont="1" applyFill="1" applyBorder="1" applyAlignment="1">
      <alignment horizontal="center" vertical="center" wrapText="1"/>
      <protection/>
    </xf>
    <xf numFmtId="4" fontId="22" fillId="24" borderId="30" xfId="50" applyNumberFormat="1" applyFont="1" applyFill="1" applyBorder="1" applyAlignment="1">
      <alignment horizontal="center" vertical="center" wrapText="1"/>
      <protection/>
    </xf>
    <xf numFmtId="0" fontId="58" fillId="24" borderId="15" xfId="0" applyFont="1" applyFill="1" applyBorder="1" applyAlignment="1">
      <alignment horizontal="left" vertical="center"/>
    </xf>
    <xf numFmtId="0" fontId="58" fillId="24" borderId="16" xfId="0" applyFont="1" applyFill="1" applyBorder="1" applyAlignment="1">
      <alignment horizontal="left" vertical="center"/>
    </xf>
    <xf numFmtId="0" fontId="58" fillId="24" borderId="23" xfId="0" applyFont="1" applyFill="1" applyBorder="1" applyAlignment="1">
      <alignment horizontal="left" vertical="center"/>
    </xf>
    <xf numFmtId="0" fontId="21" fillId="24" borderId="23" xfId="50" applyFont="1" applyFill="1" applyBorder="1" applyAlignment="1">
      <alignment horizontal="center" vertical="center" wrapText="1"/>
      <protection/>
    </xf>
    <xf numFmtId="0" fontId="21" fillId="24" borderId="29" xfId="50" applyFont="1" applyFill="1" applyBorder="1" applyAlignment="1">
      <alignment horizontal="center" vertical="center" wrapText="1"/>
      <protection/>
    </xf>
    <xf numFmtId="4" fontId="22" fillId="25" borderId="28" xfId="50" applyNumberFormat="1" applyFont="1" applyFill="1" applyBorder="1" applyAlignment="1">
      <alignment horizontal="center" vertical="center" wrapText="1"/>
      <protection/>
    </xf>
    <xf numFmtId="0" fontId="22" fillId="0" borderId="23" xfId="0" applyFont="1" applyFill="1" applyBorder="1" applyAlignment="1">
      <alignment vertical="center"/>
    </xf>
    <xf numFmtId="3" fontId="20" fillId="0" borderId="19" xfId="0" applyNumberFormat="1" applyFont="1" applyFill="1" applyBorder="1" applyAlignment="1">
      <alignment horizontal="center" vertical="center"/>
    </xf>
    <xf numFmtId="4" fontId="22" fillId="0" borderId="28" xfId="50" applyNumberFormat="1" applyFont="1" applyFill="1" applyBorder="1" applyAlignment="1">
      <alignment horizontal="center" vertical="center" wrapText="1"/>
      <protection/>
    </xf>
    <xf numFmtId="3" fontId="20" fillId="0" borderId="14" xfId="0" applyNumberFormat="1" applyFont="1" applyFill="1" applyBorder="1" applyAlignment="1">
      <alignment horizontal="center" vertical="center"/>
    </xf>
    <xf numFmtId="0" fontId="24" fillId="0" borderId="1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6" xfId="0" applyFont="1" applyFill="1" applyBorder="1" applyAlignment="1">
      <alignment horizontal="center" vertical="center" wrapText="1"/>
    </xf>
    <xf numFmtId="0" fontId="21" fillId="24" borderId="12" xfId="0" applyFont="1" applyFill="1" applyBorder="1" applyAlignment="1">
      <alignment horizontal="left" vertical="center"/>
    </xf>
    <xf numFmtId="3" fontId="20" fillId="25" borderId="19" xfId="0" applyNumberFormat="1" applyFont="1" applyFill="1" applyBorder="1" applyAlignment="1">
      <alignment horizontal="center" vertical="center"/>
    </xf>
    <xf numFmtId="0" fontId="22" fillId="25" borderId="16" xfId="0" applyFont="1" applyFill="1" applyBorder="1" applyAlignment="1">
      <alignment vertical="center"/>
    </xf>
    <xf numFmtId="3" fontId="20" fillId="25" borderId="14" xfId="0" applyNumberFormat="1" applyFont="1" applyFill="1" applyBorder="1" applyAlignment="1">
      <alignment horizontal="center" vertical="center"/>
    </xf>
    <xf numFmtId="0" fontId="22" fillId="25" borderId="0" xfId="0" applyFont="1" applyFill="1" applyAlignment="1">
      <alignment horizontal="center" vertical="center"/>
    </xf>
    <xf numFmtId="0" fontId="24" fillId="25" borderId="16" xfId="0" applyFont="1" applyFill="1" applyBorder="1" applyAlignment="1">
      <alignment horizontal="left" vertical="center" wrapText="1"/>
    </xf>
    <xf numFmtId="0" fontId="22" fillId="25" borderId="0" xfId="0" applyFont="1" applyFill="1" applyBorder="1" applyAlignment="1">
      <alignment horizontal="center" vertical="center"/>
    </xf>
    <xf numFmtId="0" fontId="58" fillId="25" borderId="16" xfId="0" applyFont="1" applyFill="1" applyBorder="1" applyAlignment="1">
      <alignment horizontal="left" vertical="center"/>
    </xf>
    <xf numFmtId="0" fontId="24" fillId="25" borderId="16" xfId="0" applyFont="1" applyFill="1" applyBorder="1" applyAlignment="1">
      <alignment horizontal="left" vertical="center"/>
    </xf>
    <xf numFmtId="0" fontId="24" fillId="25" borderId="16" xfId="0" applyFont="1" applyFill="1" applyBorder="1" applyAlignment="1">
      <alignment horizontal="center" vertical="center"/>
    </xf>
    <xf numFmtId="0" fontId="22" fillId="25" borderId="16" xfId="0" applyFont="1" applyFill="1" applyBorder="1" applyAlignment="1">
      <alignment horizontal="left" vertical="center" wrapText="1"/>
    </xf>
    <xf numFmtId="0" fontId="22" fillId="25" borderId="16" xfId="0" applyFont="1" applyFill="1" applyBorder="1" applyAlignment="1">
      <alignment horizontal="center" vertical="center" wrapText="1"/>
    </xf>
    <xf numFmtId="0" fontId="22" fillId="25" borderId="16" xfId="0" applyFont="1" applyFill="1" applyBorder="1" applyAlignment="1">
      <alignment horizontal="center" vertical="center"/>
    </xf>
    <xf numFmtId="0" fontId="24" fillId="25" borderId="16" xfId="0" applyFont="1" applyFill="1" applyBorder="1" applyAlignment="1">
      <alignment horizontal="left" wrapText="1"/>
    </xf>
    <xf numFmtId="4" fontId="24" fillId="25" borderId="28" xfId="50" applyNumberFormat="1" applyFont="1" applyFill="1" applyBorder="1" applyAlignment="1">
      <alignment horizontal="center" vertical="center" wrapText="1"/>
      <protection/>
    </xf>
    <xf numFmtId="0" fontId="24" fillId="25" borderId="16" xfId="0" applyFont="1" applyFill="1" applyBorder="1" applyAlignment="1">
      <alignment horizontal="center" wrapText="1"/>
    </xf>
    <xf numFmtId="4" fontId="24" fillId="0" borderId="28" xfId="50" applyNumberFormat="1" applyFont="1" applyFill="1" applyBorder="1" applyAlignment="1">
      <alignment horizontal="center" vertical="center" wrapText="1"/>
      <protection/>
    </xf>
    <xf numFmtId="0" fontId="24" fillId="0" borderId="16" xfId="0" applyFont="1" applyFill="1" applyBorder="1" applyAlignment="1">
      <alignment horizontal="center" wrapText="1"/>
    </xf>
    <xf numFmtId="0" fontId="22" fillId="26" borderId="16" xfId="51" applyFont="1" applyFill="1" applyBorder="1" applyAlignment="1">
      <alignment horizontal="left" vertical="center" wrapText="1"/>
      <protection/>
    </xf>
    <xf numFmtId="0" fontId="22" fillId="26" borderId="16" xfId="51" applyFont="1" applyFill="1" applyBorder="1" applyAlignment="1">
      <alignment vertical="center" wrapText="1"/>
      <protection/>
    </xf>
    <xf numFmtId="0" fontId="22" fillId="26" borderId="16" xfId="51" applyFont="1" applyFill="1" applyBorder="1" applyAlignment="1">
      <alignment horizontal="center" vertical="center"/>
      <protection/>
    </xf>
    <xf numFmtId="3" fontId="24" fillId="0" borderId="12" xfId="0" applyNumberFormat="1" applyFont="1" applyFill="1" applyBorder="1" applyAlignment="1">
      <alignment horizontal="center" vertical="center" wrapText="1"/>
    </xf>
    <xf numFmtId="4" fontId="22" fillId="24" borderId="12" xfId="0" applyNumberFormat="1" applyFont="1" applyFill="1" applyBorder="1" applyAlignment="1">
      <alignment horizontal="center" vertical="center"/>
    </xf>
    <xf numFmtId="4" fontId="22" fillId="24" borderId="15" xfId="0" applyNumberFormat="1" applyFont="1" applyFill="1" applyBorder="1" applyAlignment="1">
      <alignment horizontal="center" vertical="center"/>
    </xf>
    <xf numFmtId="4" fontId="22" fillId="24" borderId="16" xfId="0" applyNumberFormat="1" applyFont="1" applyFill="1" applyBorder="1" applyAlignment="1">
      <alignment horizontal="center" vertical="center"/>
    </xf>
    <xf numFmtId="4" fontId="22" fillId="24" borderId="23" xfId="0" applyNumberFormat="1" applyFont="1" applyFill="1" applyBorder="1" applyAlignment="1">
      <alignment horizontal="center" vertical="center"/>
    </xf>
    <xf numFmtId="4" fontId="22" fillId="0" borderId="16" xfId="0" applyNumberFormat="1" applyFont="1" applyFill="1" applyBorder="1" applyAlignment="1">
      <alignment horizontal="center" vertical="center"/>
    </xf>
    <xf numFmtId="4" fontId="22" fillId="25" borderId="16" xfId="0" applyNumberFormat="1" applyFont="1" applyFill="1" applyBorder="1" applyAlignment="1">
      <alignment horizontal="center" vertical="center"/>
    </xf>
    <xf numFmtId="4" fontId="22" fillId="25" borderId="16" xfId="0" applyNumberFormat="1" applyFont="1" applyFill="1" applyBorder="1" applyAlignment="1">
      <alignment horizontal="center" vertical="center" wrapText="1"/>
    </xf>
    <xf numFmtId="4" fontId="22" fillId="24" borderId="16" xfId="46" applyNumberFormat="1" applyFont="1" applyFill="1" applyBorder="1" applyAlignment="1">
      <alignment horizontal="center" vertical="center" wrapText="1"/>
    </xf>
    <xf numFmtId="4" fontId="22" fillId="25" borderId="16" xfId="46" applyNumberFormat="1" applyFont="1" applyFill="1" applyBorder="1" applyAlignment="1">
      <alignment horizontal="center" vertical="center" wrapText="1"/>
    </xf>
    <xf numFmtId="4" fontId="24" fillId="25" borderId="16" xfId="0" applyNumberFormat="1" applyFont="1" applyFill="1" applyBorder="1" applyAlignment="1">
      <alignment horizontal="center" vertical="center"/>
    </xf>
    <xf numFmtId="4" fontId="22" fillId="0" borderId="16" xfId="46" applyNumberFormat="1" applyFont="1" applyFill="1" applyBorder="1" applyAlignment="1">
      <alignment horizontal="center" vertical="center" wrapText="1"/>
    </xf>
    <xf numFmtId="4" fontId="22" fillId="0" borderId="16" xfId="0" applyNumberFormat="1" applyFont="1" applyFill="1" applyBorder="1" applyAlignment="1">
      <alignment horizontal="center" vertical="center" wrapText="1"/>
    </xf>
    <xf numFmtId="0" fontId="35" fillId="0" borderId="16" xfId="0" applyFont="1" applyFill="1" applyBorder="1" applyAlignment="1">
      <alignment wrapText="1"/>
    </xf>
    <xf numFmtId="0" fontId="0" fillId="0" borderId="0" xfId="0" applyAlignment="1" applyProtection="1">
      <alignment vertical="center"/>
      <protection hidden="1"/>
    </xf>
    <xf numFmtId="0" fontId="36" fillId="22" borderId="31" xfId="0" applyFont="1" applyFill="1" applyBorder="1" applyAlignment="1" applyProtection="1">
      <alignment horizontal="center" vertical="center"/>
      <protection hidden="1"/>
    </xf>
    <xf numFmtId="177" fontId="0" fillId="0" borderId="31" xfId="65" applyFont="1" applyBorder="1" applyAlignment="1" applyProtection="1">
      <alignment horizontal="right" vertical="center"/>
      <protection locked="0"/>
    </xf>
    <xf numFmtId="177" fontId="0" fillId="0" borderId="31" xfId="65" applyFont="1" applyBorder="1" applyAlignment="1" applyProtection="1">
      <alignment horizontal="right" vertical="center"/>
      <protection hidden="1"/>
    </xf>
    <xf numFmtId="177" fontId="43" fillId="0" borderId="31" xfId="65" applyFont="1" applyFill="1" applyBorder="1" applyAlignment="1" applyProtection="1">
      <alignment horizontal="right" vertical="center"/>
      <protection hidden="1"/>
    </xf>
    <xf numFmtId="4" fontId="43" fillId="0" borderId="32" xfId="0" applyNumberFormat="1" applyFont="1" applyBorder="1" applyAlignment="1" applyProtection="1">
      <alignment horizontal="center" vertical="center"/>
      <protection hidden="1"/>
    </xf>
    <xf numFmtId="0" fontId="43" fillId="0" borderId="32" xfId="0" applyFont="1" applyBorder="1" applyAlignment="1" applyProtection="1">
      <alignment horizontal="center" vertical="center"/>
      <protection hidden="1"/>
    </xf>
    <xf numFmtId="177" fontId="43" fillId="0" borderId="32" xfId="65" applyFont="1" applyFill="1" applyBorder="1" applyAlignment="1" applyProtection="1">
      <alignment horizontal="right" vertical="center"/>
      <protection hidden="1"/>
    </xf>
    <xf numFmtId="0" fontId="44" fillId="0" borderId="0" xfId="0" applyFont="1" applyAlignment="1" applyProtection="1">
      <alignment horizontal="center" vertical="center"/>
      <protection hidden="1"/>
    </xf>
    <xf numFmtId="0" fontId="36" fillId="22" borderId="33" xfId="0" applyFont="1" applyFill="1" applyBorder="1" applyAlignment="1" applyProtection="1">
      <alignment horizontal="centerContinuous" vertical="center"/>
      <protection hidden="1"/>
    </xf>
    <xf numFmtId="0" fontId="43" fillId="22" borderId="33" xfId="0" applyFont="1" applyFill="1" applyBorder="1" applyAlignment="1" applyProtection="1">
      <alignment horizontal="center" vertical="center"/>
      <protection hidden="1"/>
    </xf>
    <xf numFmtId="0" fontId="0" fillId="22" borderId="34" xfId="0" applyFill="1" applyBorder="1" applyAlignment="1" applyProtection="1">
      <alignment vertical="center"/>
      <protection hidden="1"/>
    </xf>
    <xf numFmtId="0" fontId="36" fillId="22" borderId="34" xfId="0" applyFont="1" applyFill="1" applyBorder="1" applyAlignment="1" applyProtection="1">
      <alignment horizontal="center" vertical="center"/>
      <protection hidden="1"/>
    </xf>
    <xf numFmtId="0" fontId="36" fillId="22" borderId="35" xfId="0" applyFont="1" applyFill="1" applyBorder="1" applyAlignment="1" applyProtection="1">
      <alignment horizontal="center" vertical="center"/>
      <protection hidden="1"/>
    </xf>
    <xf numFmtId="0" fontId="0" fillId="22" borderId="34" xfId="0" applyFill="1" applyBorder="1" applyAlignment="1" applyProtection="1">
      <alignment horizontal="centerContinuous" vertical="center"/>
      <protection hidden="1"/>
    </xf>
    <xf numFmtId="0" fontId="0" fillId="22" borderId="36" xfId="0" applyFill="1" applyBorder="1" applyAlignment="1" applyProtection="1">
      <alignment vertical="center"/>
      <protection hidden="1"/>
    </xf>
    <xf numFmtId="0" fontId="43" fillId="22" borderId="36" xfId="0" applyFont="1" applyFill="1" applyBorder="1" applyAlignment="1" applyProtection="1">
      <alignment horizontal="center" vertical="center"/>
      <protection hidden="1"/>
    </xf>
    <xf numFmtId="0" fontId="0" fillId="22" borderId="36" xfId="0" applyFill="1" applyBorder="1" applyAlignment="1" applyProtection="1">
      <alignment horizontal="centerContinuous" vertical="center"/>
      <protection hidden="1"/>
    </xf>
    <xf numFmtId="0" fontId="0" fillId="0" borderId="31" xfId="0" applyBorder="1" applyAlignment="1" applyProtection="1">
      <alignment horizontal="justify" vertical="center"/>
      <protection locked="0"/>
    </xf>
    <xf numFmtId="0" fontId="0" fillId="0" borderId="31" xfId="0" applyFont="1" applyBorder="1" applyAlignment="1" applyProtection="1">
      <alignment horizontal="center" vertical="center"/>
      <protection locked="0"/>
    </xf>
    <xf numFmtId="4" fontId="0" fillId="0" borderId="31"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39" fontId="0" fillId="0" borderId="31" xfId="0" applyNumberFormat="1" applyBorder="1" applyAlignment="1" applyProtection="1">
      <alignment horizontal="right" vertical="center"/>
      <protection locked="0"/>
    </xf>
    <xf numFmtId="4" fontId="0" fillId="0" borderId="31" xfId="0" applyNumberFormat="1" applyBorder="1" applyAlignment="1" applyProtection="1">
      <alignment horizontal="right" vertical="center"/>
      <protection locked="0"/>
    </xf>
    <xf numFmtId="0" fontId="0" fillId="0" borderId="0" xfId="0" applyAlignment="1" applyProtection="1">
      <alignment horizontal="center" vertical="center"/>
      <protection hidden="1"/>
    </xf>
    <xf numFmtId="4" fontId="0" fillId="0" borderId="0" xfId="0" applyNumberFormat="1" applyAlignment="1" applyProtection="1">
      <alignment horizontal="right" vertical="center"/>
      <protection hidden="1"/>
    </xf>
    <xf numFmtId="177" fontId="43" fillId="0" borderId="36" xfId="65" applyFont="1" applyBorder="1" applyAlignment="1" applyProtection="1">
      <alignment horizontal="right" vertical="center"/>
      <protection hidden="1"/>
    </xf>
    <xf numFmtId="0" fontId="45" fillId="0" borderId="0" xfId="0" applyFont="1" applyAlignment="1" applyProtection="1">
      <alignment vertical="center"/>
      <protection hidden="1"/>
    </xf>
    <xf numFmtId="0" fontId="46" fillId="0" borderId="0" xfId="0" applyFont="1" applyAlignment="1" applyProtection="1">
      <alignment horizontal="center" vertical="center"/>
      <protection hidden="1"/>
    </xf>
    <xf numFmtId="4" fontId="46" fillId="0" borderId="0" xfId="0" applyNumberFormat="1" applyFont="1" applyAlignment="1" applyProtection="1">
      <alignment horizontal="right" vertical="center"/>
      <protection hidden="1"/>
    </xf>
    <xf numFmtId="0" fontId="46" fillId="0" borderId="0" xfId="0" applyFont="1" applyAlignment="1" applyProtection="1">
      <alignment vertical="center"/>
      <protection hidden="1"/>
    </xf>
    <xf numFmtId="177" fontId="46" fillId="0" borderId="0" xfId="65" applyFont="1" applyBorder="1" applyAlignment="1" applyProtection="1">
      <alignment vertical="center"/>
      <protection hidden="1"/>
    </xf>
    <xf numFmtId="177" fontId="0" fillId="0" borderId="31" xfId="0" applyNumberFormat="1" applyBorder="1" applyAlignment="1" applyProtection="1">
      <alignment horizontal="center" vertical="center"/>
      <protection hidden="1"/>
    </xf>
    <xf numFmtId="0" fontId="43" fillId="0" borderId="0" xfId="0" applyFont="1" applyAlignment="1" applyProtection="1">
      <alignment vertical="center"/>
      <protection hidden="1"/>
    </xf>
    <xf numFmtId="177" fontId="43" fillId="0" borderId="36" xfId="65" applyFont="1" applyBorder="1" applyAlignment="1" applyProtection="1">
      <alignment vertical="center"/>
      <protection hidden="1"/>
    </xf>
    <xf numFmtId="177" fontId="0" fillId="0" borderId="31" xfId="0" applyNumberFormat="1" applyBorder="1" applyAlignment="1" applyProtection="1">
      <alignment vertical="center"/>
      <protection hidden="1"/>
    </xf>
    <xf numFmtId="177" fontId="43" fillId="0" borderId="31" xfId="65" applyFont="1" applyBorder="1" applyAlignment="1" applyProtection="1">
      <alignment horizontal="right" vertical="center"/>
      <protection hidden="1"/>
    </xf>
    <xf numFmtId="0" fontId="43" fillId="0" borderId="0" xfId="0" applyFont="1" applyAlignment="1" applyProtection="1">
      <alignment horizontal="center" vertical="center"/>
      <protection hidden="1"/>
    </xf>
    <xf numFmtId="177" fontId="43" fillId="0" borderId="0" xfId="65" applyFont="1" applyBorder="1" applyAlignment="1" applyProtection="1">
      <alignment horizontal="right" vertical="center"/>
      <protection hidden="1"/>
    </xf>
    <xf numFmtId="0" fontId="36" fillId="22" borderId="33" xfId="0" applyFont="1" applyFill="1" applyBorder="1" applyAlignment="1" applyProtection="1">
      <alignment horizontal="center" vertical="center"/>
      <protection hidden="1"/>
    </xf>
    <xf numFmtId="0" fontId="43" fillId="0" borderId="0" xfId="0" applyFont="1" applyAlignment="1" applyProtection="1">
      <alignment horizontal="left" vertical="center"/>
      <protection hidden="1"/>
    </xf>
    <xf numFmtId="177" fontId="43" fillId="0" borderId="31" xfId="65" applyFont="1" applyBorder="1" applyAlignment="1" applyProtection="1">
      <alignment vertical="center"/>
      <protection hidden="1"/>
    </xf>
    <xf numFmtId="10" fontId="0" fillId="0" borderId="0" xfId="53" applyNumberFormat="1" applyFont="1" applyAlignment="1">
      <alignment/>
    </xf>
    <xf numFmtId="177" fontId="43" fillId="0" borderId="0" xfId="65" applyFont="1" applyBorder="1" applyAlignment="1" applyProtection="1">
      <alignment vertical="center"/>
      <protection hidden="1"/>
    </xf>
    <xf numFmtId="0" fontId="0" fillId="4" borderId="33" xfId="0" applyFill="1" applyBorder="1" applyAlignment="1" applyProtection="1">
      <alignment vertical="center"/>
      <protection hidden="1"/>
    </xf>
    <xf numFmtId="0" fontId="36" fillId="22" borderId="37" xfId="0" applyFont="1" applyFill="1" applyBorder="1" applyAlignment="1" applyProtection="1">
      <alignment horizontal="center" vertical="center"/>
      <protection hidden="1"/>
    </xf>
    <xf numFmtId="0" fontId="36" fillId="22" borderId="38" xfId="0" applyFont="1" applyFill="1" applyBorder="1" applyAlignment="1" applyProtection="1">
      <alignment horizontal="center" vertical="center"/>
      <protection hidden="1"/>
    </xf>
    <xf numFmtId="0" fontId="36" fillId="22" borderId="39" xfId="0" applyFont="1" applyFill="1" applyBorder="1" applyAlignment="1" applyProtection="1">
      <alignment horizontal="center" vertical="center"/>
      <protection hidden="1"/>
    </xf>
    <xf numFmtId="0" fontId="36" fillId="22" borderId="0" xfId="0" applyFont="1" applyFill="1" applyAlignment="1" applyProtection="1">
      <alignment horizontal="center" vertical="center"/>
      <protection hidden="1"/>
    </xf>
    <xf numFmtId="0" fontId="36" fillId="22" borderId="20" xfId="0" applyFont="1" applyFill="1" applyBorder="1" applyAlignment="1" applyProtection="1">
      <alignment horizontal="center" vertical="center"/>
      <protection hidden="1"/>
    </xf>
    <xf numFmtId="0" fontId="36" fillId="22" borderId="21" xfId="0" applyFont="1" applyFill="1" applyBorder="1" applyAlignment="1" applyProtection="1">
      <alignment horizontal="center" vertical="center"/>
      <protection hidden="1"/>
    </xf>
    <xf numFmtId="0" fontId="47" fillId="22" borderId="40" xfId="0" applyFont="1" applyFill="1" applyBorder="1" applyAlignment="1" applyProtection="1">
      <alignment horizontal="center" vertical="center"/>
      <protection hidden="1"/>
    </xf>
    <xf numFmtId="0" fontId="36" fillId="22" borderId="41" xfId="0" applyFont="1" applyFill="1" applyBorder="1" applyAlignment="1" applyProtection="1">
      <alignment horizontal="center" vertical="center"/>
      <protection hidden="1"/>
    </xf>
    <xf numFmtId="0" fontId="0" fillId="22" borderId="35" xfId="0" applyFill="1" applyBorder="1" applyAlignment="1" applyProtection="1">
      <alignment vertical="center"/>
      <protection hidden="1"/>
    </xf>
    <xf numFmtId="0" fontId="0" fillId="22" borderId="0" xfId="0" applyFill="1" applyAlignment="1" applyProtection="1">
      <alignment vertical="center"/>
      <protection hidden="1"/>
    </xf>
    <xf numFmtId="0" fontId="0" fillId="22" borderId="20" xfId="0" applyFill="1" applyBorder="1" applyAlignment="1" applyProtection="1">
      <alignment vertical="center"/>
      <protection hidden="1"/>
    </xf>
    <xf numFmtId="0" fontId="0" fillId="22" borderId="42" xfId="0" applyFill="1" applyBorder="1" applyAlignment="1" applyProtection="1">
      <alignment vertical="center"/>
      <protection hidden="1"/>
    </xf>
    <xf numFmtId="0" fontId="36" fillId="22" borderId="43" xfId="0" applyFont="1" applyFill="1" applyBorder="1" applyAlignment="1" applyProtection="1">
      <alignment horizontal="center" vertical="center"/>
      <protection hidden="1"/>
    </xf>
    <xf numFmtId="0" fontId="0" fillId="22" borderId="44" xfId="0" applyFill="1" applyBorder="1" applyAlignment="1" applyProtection="1">
      <alignment vertical="center"/>
      <protection hidden="1"/>
    </xf>
    <xf numFmtId="0" fontId="43" fillId="0" borderId="45" xfId="0" applyFont="1" applyBorder="1" applyAlignment="1" applyProtection="1">
      <alignment horizontal="center" vertical="center"/>
      <protection locked="0"/>
    </xf>
    <xf numFmtId="177" fontId="43" fillId="0" borderId="45" xfId="65" applyFont="1" applyBorder="1" applyAlignment="1" applyProtection="1">
      <alignment horizontal="right" vertical="center"/>
      <protection hidden="1"/>
    </xf>
    <xf numFmtId="0" fontId="48" fillId="0" borderId="0" xfId="0" applyFont="1" applyAlignment="1" applyProtection="1">
      <alignment horizontal="center" vertical="center"/>
      <protection hidden="1"/>
    </xf>
    <xf numFmtId="176" fontId="43" fillId="0" borderId="0" xfId="0" applyNumberFormat="1" applyFont="1" applyAlignment="1" applyProtection="1">
      <alignment horizontal="center" vertical="center"/>
      <protection hidden="1"/>
    </xf>
    <xf numFmtId="10" fontId="0" fillId="0" borderId="0" xfId="0" applyNumberFormat="1" applyAlignment="1" applyProtection="1">
      <alignment vertical="center"/>
      <protection hidden="1"/>
    </xf>
    <xf numFmtId="176" fontId="43" fillId="0" borderId="0" xfId="0" applyNumberFormat="1" applyFont="1" applyAlignment="1" applyProtection="1">
      <alignment vertical="center"/>
      <protection hidden="1"/>
    </xf>
    <xf numFmtId="0" fontId="0" fillId="0" borderId="46" xfId="0" applyBorder="1" applyAlignment="1">
      <alignment/>
    </xf>
    <xf numFmtId="0" fontId="0" fillId="0" borderId="47" xfId="0" applyBorder="1" applyAlignment="1">
      <alignment/>
    </xf>
    <xf numFmtId="0" fontId="43" fillId="0" borderId="0" xfId="0" applyFont="1" applyAlignment="1">
      <alignment horizontal="left"/>
    </xf>
    <xf numFmtId="0" fontId="0" fillId="0" borderId="0" xfId="0" applyAlignment="1">
      <alignment horizontal="left"/>
    </xf>
    <xf numFmtId="0" fontId="43" fillId="0" borderId="0" xfId="0" applyFont="1" applyAlignment="1">
      <alignment/>
    </xf>
    <xf numFmtId="0" fontId="41" fillId="0" borderId="32" xfId="0" applyFont="1" applyBorder="1" applyAlignment="1" applyProtection="1">
      <alignment horizontal="center" vertical="center" wrapText="1"/>
      <protection locked="0"/>
    </xf>
    <xf numFmtId="0" fontId="42" fillId="0" borderId="32" xfId="0" applyFont="1" applyBorder="1" applyAlignment="1" applyProtection="1">
      <alignment horizontal="center" vertical="center" wrapText="1"/>
      <protection locked="0"/>
    </xf>
    <xf numFmtId="10" fontId="59" fillId="0" borderId="31" xfId="0" applyNumberFormat="1" applyFont="1" applyBorder="1" applyAlignment="1" applyProtection="1">
      <alignment horizontal="center" vertical="center" wrapText="1"/>
      <protection locked="0"/>
    </xf>
    <xf numFmtId="0" fontId="43" fillId="0" borderId="48" xfId="0" applyFont="1" applyBorder="1" applyAlignment="1">
      <alignment horizontal="left" vertical="center"/>
    </xf>
    <xf numFmtId="0" fontId="43" fillId="0" borderId="49" xfId="0" applyFont="1" applyBorder="1" applyAlignment="1">
      <alignment horizontal="center" vertical="center"/>
    </xf>
    <xf numFmtId="0" fontId="43" fillId="0" borderId="50" xfId="0" applyFont="1" applyBorder="1" applyAlignment="1">
      <alignment horizontal="center" vertical="center"/>
    </xf>
    <xf numFmtId="0" fontId="49" fillId="0" borderId="19" xfId="49" applyFont="1" applyBorder="1" applyAlignment="1">
      <alignment horizontal="left"/>
      <protection/>
    </xf>
    <xf numFmtId="0" fontId="49" fillId="0" borderId="16" xfId="49" applyFont="1" applyBorder="1" applyAlignment="1">
      <alignment horizontal="left"/>
      <protection/>
    </xf>
    <xf numFmtId="0" fontId="60" fillId="0" borderId="19" xfId="49" applyFont="1" applyBorder="1" applyAlignment="1">
      <alignment horizontal="left"/>
      <protection/>
    </xf>
    <xf numFmtId="0" fontId="60" fillId="0" borderId="16" xfId="49" applyFont="1" applyBorder="1">
      <alignment/>
      <protection/>
    </xf>
    <xf numFmtId="0" fontId="61" fillId="0" borderId="16" xfId="0" applyFont="1" applyBorder="1" applyAlignment="1">
      <alignment/>
    </xf>
    <xf numFmtId="0" fontId="50" fillId="0" borderId="19" xfId="49" applyFont="1" applyBorder="1" applyAlignment="1">
      <alignment horizontal="left"/>
      <protection/>
    </xf>
    <xf numFmtId="0" fontId="50" fillId="0" borderId="16" xfId="49" applyFont="1" applyBorder="1" applyAlignment="1">
      <alignment horizontal="left" wrapText="1"/>
      <protection/>
    </xf>
    <xf numFmtId="0" fontId="60" fillId="0" borderId="21" xfId="49" applyFont="1" applyBorder="1" applyAlignment="1">
      <alignment horizontal="left"/>
      <protection/>
    </xf>
    <xf numFmtId="0" fontId="60" fillId="0" borderId="0" xfId="49" applyFont="1">
      <alignment/>
      <protection/>
    </xf>
    <xf numFmtId="0" fontId="49" fillId="27" borderId="11" xfId="49" applyFont="1" applyFill="1" applyBorder="1" applyAlignment="1">
      <alignment horizontal="left"/>
      <protection/>
    </xf>
    <xf numFmtId="0" fontId="60" fillId="0" borderId="21" xfId="49" applyFont="1" applyBorder="1">
      <alignment/>
      <protection/>
    </xf>
    <xf numFmtId="0" fontId="0" fillId="0" borderId="20" xfId="0" applyBorder="1" applyAlignment="1">
      <alignment/>
    </xf>
    <xf numFmtId="0" fontId="0" fillId="0" borderId="10" xfId="0" applyBorder="1" applyAlignment="1">
      <alignment/>
    </xf>
    <xf numFmtId="0" fontId="0" fillId="0" borderId="26" xfId="0" applyBorder="1" applyAlignment="1">
      <alignment/>
    </xf>
    <xf numFmtId="0" fontId="0" fillId="0" borderId="0" xfId="0" applyBorder="1" applyAlignment="1">
      <alignment/>
    </xf>
    <xf numFmtId="0" fontId="59" fillId="0" borderId="0" xfId="0" applyNumberFormat="1" applyFont="1" applyBorder="1" applyAlignment="1" applyProtection="1">
      <alignment horizontal="center" vertical="center" wrapText="1"/>
      <protection locked="0"/>
    </xf>
    <xf numFmtId="0" fontId="35" fillId="0" borderId="16" xfId="0" applyFont="1" applyFill="1" applyBorder="1" applyAlignment="1">
      <alignment horizontal="justify" vertical="center"/>
    </xf>
    <xf numFmtId="0" fontId="35" fillId="0" borderId="0" xfId="0" applyFont="1" applyFill="1" applyAlignment="1">
      <alignment horizontal="justify" vertical="center"/>
    </xf>
    <xf numFmtId="0" fontId="22" fillId="0" borderId="16" xfId="51" applyFont="1" applyFill="1" applyBorder="1" applyAlignment="1">
      <alignment vertical="center" wrapText="1"/>
      <protection/>
    </xf>
    <xf numFmtId="0" fontId="22" fillId="0" borderId="16" xfId="51" applyFont="1" applyFill="1" applyBorder="1" applyAlignment="1">
      <alignment horizontal="center" vertical="center"/>
      <protection/>
    </xf>
    <xf numFmtId="0" fontId="22" fillId="0" borderId="16" xfId="51" applyFont="1" applyFill="1" applyBorder="1" applyAlignment="1">
      <alignment horizontal="left" vertical="center" wrapText="1"/>
      <protection/>
    </xf>
    <xf numFmtId="0" fontId="37" fillId="24" borderId="17" xfId="0" applyFont="1" applyFill="1" applyBorder="1" applyAlignment="1">
      <alignment horizontal="justify" vertical="center" wrapText="1"/>
    </xf>
    <xf numFmtId="0" fontId="37" fillId="24" borderId="10" xfId="0" applyFont="1" applyFill="1" applyBorder="1" applyAlignment="1">
      <alignment horizontal="justify" vertical="center"/>
    </xf>
    <xf numFmtId="0" fontId="37" fillId="24" borderId="26" xfId="0" applyFont="1" applyFill="1" applyBorder="1" applyAlignment="1">
      <alignment horizontal="justify" vertical="center"/>
    </xf>
    <xf numFmtId="0" fontId="26" fillId="24" borderId="51" xfId="0" applyFont="1" applyFill="1" applyBorder="1" applyAlignment="1">
      <alignment horizontal="center" vertical="center"/>
    </xf>
    <xf numFmtId="0" fontId="26" fillId="24" borderId="52" xfId="0" applyFont="1" applyFill="1" applyBorder="1" applyAlignment="1">
      <alignment horizontal="center" vertical="center"/>
    </xf>
    <xf numFmtId="0" fontId="26" fillId="24" borderId="53" xfId="0" applyFont="1" applyFill="1" applyBorder="1" applyAlignment="1">
      <alignment horizontal="center" vertical="center"/>
    </xf>
    <xf numFmtId="0" fontId="26" fillId="0" borderId="0" xfId="0" applyFont="1" applyBorder="1" applyAlignment="1">
      <alignment horizontal="center"/>
    </xf>
    <xf numFmtId="0" fontId="26" fillId="0" borderId="20" xfId="0" applyFont="1" applyBorder="1" applyAlignment="1">
      <alignment horizontal="center"/>
    </xf>
    <xf numFmtId="0" fontId="62" fillId="24" borderId="21" xfId="0" applyFont="1" applyFill="1" applyBorder="1" applyAlignment="1">
      <alignment horizontal="center" vertical="center" wrapText="1"/>
    </xf>
    <xf numFmtId="0" fontId="63" fillId="0" borderId="0" xfId="0" applyFont="1" applyBorder="1" applyAlignment="1">
      <alignment horizontal="center" vertical="center" wrapText="1"/>
    </xf>
    <xf numFmtId="0" fontId="63" fillId="0" borderId="20" xfId="0" applyFont="1" applyBorder="1" applyAlignment="1">
      <alignment horizontal="center" vertical="center" wrapText="1"/>
    </xf>
    <xf numFmtId="0" fontId="20" fillId="24" borderId="17" xfId="0" applyFont="1" applyFill="1" applyBorder="1" applyAlignment="1">
      <alignment horizontal="center" vertical="center"/>
    </xf>
    <xf numFmtId="0" fontId="20" fillId="24" borderId="10" xfId="0" applyFont="1" applyFill="1" applyBorder="1" applyAlignment="1">
      <alignment horizontal="center" vertical="center"/>
    </xf>
    <xf numFmtId="0" fontId="21" fillId="24" borderId="54" xfId="50" applyFont="1" applyFill="1" applyBorder="1" applyAlignment="1">
      <alignment horizontal="center" vertical="center" wrapText="1"/>
      <protection/>
    </xf>
    <xf numFmtId="0" fontId="21" fillId="24" borderId="55" xfId="50" applyFont="1" applyFill="1" applyBorder="1" applyAlignment="1">
      <alignment horizontal="center" vertical="center" wrapText="1"/>
      <protection/>
    </xf>
    <xf numFmtId="0" fontId="21" fillId="24" borderId="25" xfId="50" applyFont="1" applyFill="1" applyBorder="1" applyAlignment="1">
      <alignment horizontal="center" vertical="center" wrapText="1"/>
      <protection/>
    </xf>
    <xf numFmtId="0" fontId="21" fillId="24" borderId="23" xfId="50" applyFont="1" applyFill="1" applyBorder="1" applyAlignment="1">
      <alignment horizontal="center" vertical="center" wrapText="1"/>
      <protection/>
    </xf>
    <xf numFmtId="0" fontId="20" fillId="24" borderId="25" xfId="50" applyFont="1" applyFill="1" applyBorder="1" applyAlignment="1">
      <alignment horizontal="center" vertical="center" wrapText="1"/>
      <protection/>
    </xf>
    <xf numFmtId="0" fontId="20" fillId="24" borderId="23" xfId="50" applyFont="1" applyFill="1" applyBorder="1" applyAlignment="1">
      <alignment horizontal="center" vertical="center" wrapText="1"/>
      <protection/>
    </xf>
    <xf numFmtId="0" fontId="21" fillId="24" borderId="25" xfId="0" applyFont="1" applyFill="1" applyBorder="1" applyAlignment="1">
      <alignment horizontal="center" vertical="center"/>
    </xf>
    <xf numFmtId="0" fontId="21" fillId="24" borderId="56" xfId="0" applyFont="1" applyFill="1" applyBorder="1" applyAlignment="1">
      <alignment horizontal="center" vertical="center"/>
    </xf>
    <xf numFmtId="0" fontId="21" fillId="24" borderId="18" xfId="50" applyFont="1" applyFill="1" applyBorder="1" applyAlignment="1">
      <alignment horizontal="center" vertical="center" wrapText="1"/>
      <protection/>
    </xf>
    <xf numFmtId="0" fontId="21" fillId="24" borderId="13" xfId="50" applyFont="1" applyFill="1" applyBorder="1" applyAlignment="1">
      <alignment horizontal="center" vertical="center" wrapText="1"/>
      <protection/>
    </xf>
    <xf numFmtId="4" fontId="21" fillId="24" borderId="18" xfId="50" applyNumberFormat="1" applyFont="1" applyFill="1" applyBorder="1" applyAlignment="1">
      <alignment horizontal="center" vertical="center" wrapText="1"/>
      <protection/>
    </xf>
    <xf numFmtId="4" fontId="21" fillId="24" borderId="30" xfId="50" applyNumberFormat="1" applyFont="1" applyFill="1" applyBorder="1" applyAlignment="1">
      <alignment horizontal="center" vertical="center" wrapText="1"/>
      <protection/>
    </xf>
    <xf numFmtId="0" fontId="20" fillId="24" borderId="21" xfId="0" applyFont="1" applyFill="1" applyBorder="1" applyAlignment="1">
      <alignment horizontal="center" vertical="center"/>
    </xf>
    <xf numFmtId="0" fontId="20" fillId="24" borderId="0" xfId="0" applyFont="1" applyFill="1" applyBorder="1" applyAlignment="1">
      <alignment horizontal="center" vertical="center"/>
    </xf>
    <xf numFmtId="0" fontId="20" fillId="24" borderId="20" xfId="0" applyFont="1" applyFill="1" applyBorder="1" applyAlignment="1">
      <alignment horizontal="center" vertical="center"/>
    </xf>
    <xf numFmtId="0" fontId="64" fillId="24" borderId="57" xfId="0" applyFont="1" applyFill="1" applyBorder="1" applyAlignment="1">
      <alignment horizontal="center" vertical="center" wrapText="1"/>
    </xf>
    <xf numFmtId="0" fontId="32" fillId="24" borderId="58" xfId="0" applyFont="1" applyFill="1" applyBorder="1" applyAlignment="1">
      <alignment horizontal="center" vertical="center" wrapText="1"/>
    </xf>
    <xf numFmtId="0" fontId="32" fillId="24" borderId="59" xfId="0" applyFont="1" applyFill="1" applyBorder="1" applyAlignment="1">
      <alignment horizontal="center" vertical="center" wrapText="1"/>
    </xf>
    <xf numFmtId="0" fontId="43" fillId="16" borderId="60" xfId="0" applyFont="1" applyFill="1" applyBorder="1" applyAlignment="1" applyProtection="1">
      <alignment horizontal="center" vertical="center"/>
      <protection hidden="1"/>
    </xf>
    <xf numFmtId="0" fontId="43" fillId="16" borderId="32" xfId="0" applyFont="1" applyFill="1" applyBorder="1" applyAlignment="1" applyProtection="1">
      <alignment horizontal="center" vertical="center"/>
      <protection hidden="1"/>
    </xf>
    <xf numFmtId="0" fontId="43" fillId="16" borderId="45" xfId="0" applyFont="1" applyFill="1" applyBorder="1" applyAlignment="1" applyProtection="1">
      <alignment horizontal="center" vertical="center"/>
      <protection hidden="1"/>
    </xf>
    <xf numFmtId="0" fontId="48" fillId="8" borderId="60" xfId="0" applyFont="1" applyFill="1" applyBorder="1" applyAlignment="1" applyProtection="1">
      <alignment horizontal="left" vertical="center"/>
      <protection hidden="1"/>
    </xf>
    <xf numFmtId="0" fontId="48" fillId="8" borderId="32" xfId="0" applyFont="1" applyFill="1" applyBorder="1" applyAlignment="1" applyProtection="1">
      <alignment horizontal="left" vertical="center"/>
      <protection hidden="1"/>
    </xf>
    <xf numFmtId="0" fontId="48" fillId="8" borderId="45" xfId="0" applyFont="1" applyFill="1" applyBorder="1" applyAlignment="1" applyProtection="1">
      <alignment horizontal="left" vertical="center"/>
      <protection hidden="1"/>
    </xf>
    <xf numFmtId="0" fontId="43" fillId="28" borderId="60" xfId="0" applyFont="1" applyFill="1" applyBorder="1" applyAlignment="1" applyProtection="1">
      <alignment horizontal="center" vertical="center"/>
      <protection hidden="1"/>
    </xf>
    <xf numFmtId="0" fontId="43" fillId="28" borderId="45" xfId="0" applyFont="1" applyFill="1" applyBorder="1" applyAlignment="1" applyProtection="1">
      <alignment horizontal="center" vertical="center"/>
      <protection hidden="1"/>
    </xf>
    <xf numFmtId="0" fontId="41" fillId="0" borderId="60" xfId="0" applyFont="1" applyBorder="1" applyAlignment="1" applyProtection="1">
      <alignment horizontal="center" vertical="center" wrapText="1"/>
      <protection locked="0"/>
    </xf>
    <xf numFmtId="0" fontId="41" fillId="0" borderId="32" xfId="0" applyFont="1" applyBorder="1" applyAlignment="1" applyProtection="1">
      <alignment horizontal="center" vertical="center" wrapText="1"/>
      <protection locked="0"/>
    </xf>
    <xf numFmtId="0" fontId="41" fillId="0" borderId="45" xfId="0" applyFont="1" applyBorder="1" applyAlignment="1" applyProtection="1">
      <alignment horizontal="center" vertical="center" wrapText="1"/>
      <protection locked="0"/>
    </xf>
    <xf numFmtId="0" fontId="65" fillId="29" borderId="60" xfId="0" applyFont="1" applyFill="1" applyBorder="1" applyAlignment="1" applyProtection="1">
      <alignment horizontal="center" vertical="center" wrapText="1"/>
      <protection locked="0"/>
    </xf>
    <xf numFmtId="0" fontId="65" fillId="29" borderId="32" xfId="0" applyFont="1" applyFill="1" applyBorder="1" applyAlignment="1" applyProtection="1">
      <alignment horizontal="center" vertical="center" wrapText="1"/>
      <protection locked="0"/>
    </xf>
    <xf numFmtId="0" fontId="65" fillId="29" borderId="45" xfId="0" applyFont="1" applyFill="1" applyBorder="1" applyAlignment="1" applyProtection="1">
      <alignment horizontal="center" vertical="center" wrapText="1"/>
      <protection locked="0"/>
    </xf>
    <xf numFmtId="0" fontId="36" fillId="22" borderId="61" xfId="0" applyFont="1" applyFill="1" applyBorder="1" applyAlignment="1" applyProtection="1">
      <alignment horizontal="center" vertical="center"/>
      <protection hidden="1"/>
    </xf>
    <xf numFmtId="0" fontId="36" fillId="22" borderId="62" xfId="0" applyFont="1" applyFill="1" applyBorder="1" applyAlignment="1" applyProtection="1">
      <alignment horizontal="center" vertical="center"/>
      <protection hidden="1"/>
    </xf>
    <xf numFmtId="0" fontId="36" fillId="22" borderId="63" xfId="0" applyFont="1" applyFill="1" applyBorder="1" applyAlignment="1" applyProtection="1">
      <alignment horizontal="center" vertical="center"/>
      <protection hidden="1"/>
    </xf>
    <xf numFmtId="0" fontId="43" fillId="8" borderId="60" xfId="0" applyFont="1" applyFill="1" applyBorder="1" applyAlignment="1" applyProtection="1">
      <alignment horizontal="left" vertical="center"/>
      <protection hidden="1"/>
    </xf>
    <xf numFmtId="0" fontId="43" fillId="8" borderId="32" xfId="0" applyFont="1" applyFill="1" applyBorder="1" applyAlignment="1" applyProtection="1">
      <alignment horizontal="left" vertical="center"/>
      <protection hidden="1"/>
    </xf>
    <xf numFmtId="0" fontId="43" fillId="8" borderId="45" xfId="0" applyFont="1" applyFill="1" applyBorder="1" applyAlignment="1" applyProtection="1">
      <alignment horizontal="left" vertical="center"/>
      <protection hidden="1"/>
    </xf>
    <xf numFmtId="0" fontId="43" fillId="8" borderId="60" xfId="0" applyFont="1" applyFill="1" applyBorder="1" applyAlignment="1" applyProtection="1">
      <alignment horizontal="center" vertical="center"/>
      <protection hidden="1"/>
    </xf>
    <xf numFmtId="0" fontId="43" fillId="8" borderId="32" xfId="0" applyFont="1" applyFill="1" applyBorder="1" applyAlignment="1" applyProtection="1">
      <alignment horizontal="center" vertical="center"/>
      <protection hidden="1"/>
    </xf>
    <xf numFmtId="0" fontId="43" fillId="8" borderId="45" xfId="0" applyFont="1" applyFill="1" applyBorder="1" applyAlignment="1" applyProtection="1">
      <alignment horizontal="center" vertical="center"/>
      <protection hidden="1"/>
    </xf>
    <xf numFmtId="0" fontId="0" fillId="0" borderId="31" xfId="0" applyFont="1" applyBorder="1" applyAlignment="1" applyProtection="1">
      <alignment horizontal="left" vertical="center"/>
      <protection hidden="1"/>
    </xf>
    <xf numFmtId="9" fontId="0" fillId="0" borderId="60" xfId="53" applyFont="1" applyBorder="1" applyAlignment="1" applyProtection="1">
      <alignment horizontal="center" vertical="center"/>
      <protection locked="0"/>
    </xf>
    <xf numFmtId="9" fontId="0" fillId="0" borderId="32" xfId="53" applyFont="1" applyBorder="1" applyAlignment="1" applyProtection="1">
      <alignment horizontal="center" vertical="center"/>
      <protection locked="0"/>
    </xf>
    <xf numFmtId="9" fontId="0" fillId="0" borderId="45" xfId="53" applyFont="1" applyBorder="1" applyAlignment="1" applyProtection="1">
      <alignment horizontal="center" vertical="center"/>
      <protection locked="0"/>
    </xf>
    <xf numFmtId="0" fontId="43" fillId="8" borderId="64" xfId="0" applyFont="1" applyFill="1" applyBorder="1" applyAlignment="1" applyProtection="1">
      <alignment horizontal="left" vertical="center"/>
      <protection locked="0"/>
    </xf>
    <xf numFmtId="0" fontId="43" fillId="8" borderId="65" xfId="0" applyFont="1" applyFill="1" applyBorder="1" applyAlignment="1" applyProtection="1">
      <alignment horizontal="left" vertical="center"/>
      <protection locked="0"/>
    </xf>
    <xf numFmtId="0" fontId="43" fillId="8" borderId="66" xfId="0" applyFont="1" applyFill="1" applyBorder="1" applyAlignment="1" applyProtection="1">
      <alignment horizontal="left" vertical="center"/>
      <protection locked="0"/>
    </xf>
    <xf numFmtId="0" fontId="0" fillId="0" borderId="60" xfId="0" applyFont="1" applyBorder="1" applyAlignment="1" applyProtection="1">
      <alignment horizontal="justify" vertical="center"/>
      <protection hidden="1"/>
    </xf>
    <xf numFmtId="0" fontId="0" fillId="0" borderId="32" xfId="0" applyFont="1" applyBorder="1" applyAlignment="1" applyProtection="1">
      <alignment horizontal="justify" vertical="center"/>
      <protection hidden="1"/>
    </xf>
    <xf numFmtId="0" fontId="0" fillId="0" borderId="45" xfId="0" applyFont="1" applyBorder="1" applyAlignment="1" applyProtection="1">
      <alignment horizontal="justify" vertical="center"/>
      <protection hidden="1"/>
    </xf>
    <xf numFmtId="0" fontId="0" fillId="0" borderId="6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31" xfId="0" applyFont="1" applyBorder="1" applyAlignment="1" applyProtection="1">
      <alignment horizontal="justify" vertical="center"/>
      <protection locked="0"/>
    </xf>
    <xf numFmtId="0" fontId="0" fillId="0" borderId="31" xfId="0" applyBorder="1" applyAlignment="1" applyProtection="1">
      <alignment horizontal="justify" vertical="center"/>
      <protection locked="0"/>
    </xf>
    <xf numFmtId="0" fontId="0" fillId="0" borderId="60" xfId="0" applyFont="1" applyBorder="1" applyAlignment="1" applyProtection="1">
      <alignment horizontal="justify" vertical="center"/>
      <protection locked="0"/>
    </xf>
    <xf numFmtId="0" fontId="0" fillId="0" borderId="32" xfId="0" applyBorder="1" applyAlignment="1" applyProtection="1">
      <alignment horizontal="justify" vertical="center"/>
      <protection locked="0"/>
    </xf>
    <xf numFmtId="0" fontId="0" fillId="0" borderId="45" xfId="0" applyBorder="1" applyAlignment="1" applyProtection="1">
      <alignment horizontal="justify" vertical="center"/>
      <protection locked="0"/>
    </xf>
    <xf numFmtId="0" fontId="0" fillId="16" borderId="60" xfId="0" applyFont="1" applyFill="1" applyBorder="1" applyAlignment="1" applyProtection="1">
      <alignment horizontal="left" vertical="center" wrapText="1"/>
      <protection hidden="1"/>
    </xf>
    <xf numFmtId="0" fontId="0" fillId="16" borderId="32" xfId="0" applyFont="1" applyFill="1" applyBorder="1" applyAlignment="1" applyProtection="1">
      <alignment horizontal="left" vertical="center" wrapText="1"/>
      <protection hidden="1"/>
    </xf>
    <xf numFmtId="0" fontId="0" fillId="16" borderId="45" xfId="0" applyFont="1" applyFill="1" applyBorder="1" applyAlignment="1" applyProtection="1">
      <alignment horizontal="left" vertical="center" wrapText="1"/>
      <protection hidden="1"/>
    </xf>
    <xf numFmtId="0" fontId="36" fillId="22" borderId="60" xfId="0" applyFont="1" applyFill="1" applyBorder="1" applyAlignment="1" applyProtection="1">
      <alignment horizontal="center" vertical="center"/>
      <protection hidden="1"/>
    </xf>
    <xf numFmtId="0" fontId="36" fillId="22" borderId="32" xfId="0" applyFont="1" applyFill="1" applyBorder="1" applyAlignment="1" applyProtection="1">
      <alignment horizontal="center" vertical="center"/>
      <protection hidden="1"/>
    </xf>
    <xf numFmtId="0" fontId="36" fillId="22" borderId="45" xfId="0" applyFont="1" applyFill="1" applyBorder="1" applyAlignment="1" applyProtection="1">
      <alignment horizontal="center" vertical="center"/>
      <protection hidden="1"/>
    </xf>
    <xf numFmtId="0" fontId="0" fillId="16" borderId="60" xfId="0" applyFont="1" applyFill="1" applyBorder="1" applyAlignment="1" applyProtection="1">
      <alignment horizontal="center" vertical="center"/>
      <protection hidden="1"/>
    </xf>
    <xf numFmtId="0" fontId="0" fillId="16" borderId="32" xfId="0" applyFont="1" applyFill="1" applyBorder="1" applyAlignment="1" applyProtection="1">
      <alignment horizontal="center" vertical="center"/>
      <protection hidden="1"/>
    </xf>
    <xf numFmtId="0" fontId="0" fillId="16" borderId="45" xfId="0" applyFont="1" applyFill="1" applyBorder="1" applyAlignment="1" applyProtection="1">
      <alignment horizontal="center" vertical="center"/>
      <protection hidden="1"/>
    </xf>
    <xf numFmtId="0" fontId="36" fillId="22" borderId="31" xfId="0" applyFont="1" applyFill="1" applyBorder="1" applyAlignment="1" applyProtection="1">
      <alignment horizontal="center" vertical="center"/>
      <protection hidden="1"/>
    </xf>
    <xf numFmtId="0" fontId="0" fillId="16" borderId="32" xfId="0" applyFill="1" applyBorder="1" applyAlignment="1" applyProtection="1">
      <alignment horizontal="center" vertical="center"/>
      <protection hidden="1"/>
    </xf>
    <xf numFmtId="0" fontId="0" fillId="16" borderId="45" xfId="0" applyFill="1" applyBorder="1" applyAlignment="1" applyProtection="1">
      <alignment horizontal="center" vertical="center"/>
      <protection hidden="1"/>
    </xf>
    <xf numFmtId="0" fontId="0" fillId="0" borderId="32" xfId="0" applyBorder="1" applyAlignment="1">
      <alignment horizontal="justify" vertical="center"/>
    </xf>
    <xf numFmtId="0" fontId="0" fillId="0" borderId="45" xfId="0" applyBorder="1" applyAlignment="1">
      <alignment horizontal="justify" vertical="center"/>
    </xf>
    <xf numFmtId="0" fontId="0" fillId="0" borderId="32" xfId="0" applyFont="1" applyBorder="1" applyAlignment="1" applyProtection="1">
      <alignment horizontal="justify" vertical="center"/>
      <protection locked="0"/>
    </xf>
    <xf numFmtId="0" fontId="0" fillId="0" borderId="45" xfId="0" applyFont="1" applyBorder="1" applyAlignment="1" applyProtection="1">
      <alignment horizontal="justify" vertical="center"/>
      <protection locked="0"/>
    </xf>
    <xf numFmtId="0" fontId="0" fillId="0" borderId="60" xfId="0" applyBorder="1" applyAlignment="1" applyProtection="1">
      <alignment horizontal="justify" vertical="center"/>
      <protection locked="0"/>
    </xf>
    <xf numFmtId="0" fontId="0" fillId="0" borderId="60"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60" xfId="65" applyNumberFormat="1" applyFont="1" applyBorder="1" applyAlignment="1" applyProtection="1">
      <alignment horizontal="center" vertical="center"/>
      <protection locked="0"/>
    </xf>
    <xf numFmtId="0" fontId="0" fillId="0" borderId="45" xfId="65" applyNumberFormat="1" applyFont="1" applyBorder="1" applyAlignment="1" applyProtection="1">
      <alignment horizontal="center" vertical="center"/>
      <protection locked="0"/>
    </xf>
    <xf numFmtId="0" fontId="43" fillId="28" borderId="64" xfId="0" applyFont="1" applyFill="1" applyBorder="1" applyAlignment="1" applyProtection="1">
      <alignment horizontal="center" vertical="center"/>
      <protection hidden="1"/>
    </xf>
    <xf numFmtId="0" fontId="43" fillId="28" borderId="66" xfId="0" applyFont="1" applyFill="1" applyBorder="1" applyAlignment="1" applyProtection="1">
      <alignment horizontal="center" vertical="center"/>
      <protection hidden="1"/>
    </xf>
    <xf numFmtId="10" fontId="0" fillId="0" borderId="60" xfId="0" applyNumberFormat="1" applyFont="1" applyBorder="1" applyAlignment="1" applyProtection="1">
      <alignment horizontal="center" vertical="center"/>
      <protection locked="0"/>
    </xf>
    <xf numFmtId="4" fontId="43" fillId="0" borderId="62" xfId="0" applyNumberFormat="1" applyFont="1" applyBorder="1" applyAlignment="1" applyProtection="1">
      <alignment horizontal="center" vertical="center"/>
      <protection hidden="1"/>
    </xf>
    <xf numFmtId="4" fontId="43" fillId="0" borderId="67" xfId="0" applyNumberFormat="1" applyFont="1" applyBorder="1" applyAlignment="1" applyProtection="1">
      <alignment horizontal="center" vertical="center"/>
      <protection hidden="1"/>
    </xf>
    <xf numFmtId="0" fontId="36" fillId="22" borderId="67" xfId="0" applyFont="1" applyFill="1" applyBorder="1" applyAlignment="1" applyProtection="1">
      <alignment horizontal="center" vertical="center"/>
      <protection hidden="1"/>
    </xf>
    <xf numFmtId="0" fontId="36" fillId="22" borderId="61" xfId="0" applyFont="1" applyFill="1" applyBorder="1" applyAlignment="1" applyProtection="1">
      <alignment horizontal="center" vertical="center" wrapText="1"/>
      <protection hidden="1"/>
    </xf>
    <xf numFmtId="0" fontId="36" fillId="22" borderId="35" xfId="0" applyFont="1" applyFill="1" applyBorder="1" applyAlignment="1" applyProtection="1">
      <alignment horizontal="center" vertical="center"/>
      <protection hidden="1"/>
    </xf>
    <xf numFmtId="0" fontId="36" fillId="22" borderId="68" xfId="0" applyFont="1" applyFill="1" applyBorder="1" applyAlignment="1" applyProtection="1">
      <alignment horizontal="center" vertical="center"/>
      <protection hidden="1"/>
    </xf>
    <xf numFmtId="0" fontId="36" fillId="22" borderId="64" xfId="0" applyFont="1" applyFill="1" applyBorder="1" applyAlignment="1" applyProtection="1">
      <alignment horizontal="center" vertical="center"/>
      <protection hidden="1"/>
    </xf>
    <xf numFmtId="0" fontId="36" fillId="22" borderId="66" xfId="0" applyFont="1" applyFill="1" applyBorder="1" applyAlignment="1" applyProtection="1">
      <alignment horizontal="center" vertical="center"/>
      <protection hidden="1"/>
    </xf>
    <xf numFmtId="0" fontId="0" fillId="22" borderId="35" xfId="0" applyFill="1" applyBorder="1" applyAlignment="1" applyProtection="1">
      <alignment horizontal="center" vertical="center"/>
      <protection hidden="1"/>
    </xf>
    <xf numFmtId="0" fontId="0" fillId="22" borderId="0" xfId="0" applyFill="1" applyAlignment="1" applyProtection="1">
      <alignment horizontal="center" vertical="center"/>
      <protection hidden="1"/>
    </xf>
    <xf numFmtId="0" fontId="0" fillId="22" borderId="68" xfId="0" applyFill="1" applyBorder="1" applyAlignment="1" applyProtection="1">
      <alignment horizontal="center" vertical="center"/>
      <protection hidden="1"/>
    </xf>
    <xf numFmtId="0" fontId="0" fillId="22" borderId="64" xfId="0" applyFill="1" applyBorder="1" applyAlignment="1" applyProtection="1">
      <alignment horizontal="center" vertical="center"/>
      <protection hidden="1"/>
    </xf>
    <xf numFmtId="0" fontId="0" fillId="22" borderId="65" xfId="0" applyFill="1" applyBorder="1" applyAlignment="1" applyProtection="1">
      <alignment horizontal="center" vertical="center"/>
      <protection hidden="1"/>
    </xf>
    <xf numFmtId="0" fontId="0" fillId="22" borderId="66" xfId="0" applyFill="1" applyBorder="1" applyAlignment="1" applyProtection="1">
      <alignment horizontal="center" vertical="center"/>
      <protection hidden="1"/>
    </xf>
    <xf numFmtId="0" fontId="0" fillId="0" borderId="60" xfId="0" applyFont="1" applyBorder="1" applyAlignment="1" applyProtection="1">
      <alignment horizontal="justify" vertical="justify" wrapText="1"/>
      <protection locked="0"/>
    </xf>
    <xf numFmtId="0" fontId="0" fillId="0" borderId="32" xfId="0" applyBorder="1" applyAlignment="1" applyProtection="1">
      <alignment horizontal="justify" vertical="justify" wrapText="1"/>
      <protection locked="0"/>
    </xf>
    <xf numFmtId="0" fontId="0" fillId="0" borderId="45" xfId="0" applyBorder="1" applyAlignment="1" applyProtection="1">
      <alignment horizontal="justify" vertical="justify" wrapText="1"/>
      <protection locked="0"/>
    </xf>
    <xf numFmtId="0" fontId="38" fillId="0" borderId="60" xfId="0" applyFont="1" applyBorder="1" applyAlignment="1" applyProtection="1">
      <alignment horizontal="center" vertical="center" shrinkToFit="1"/>
      <protection hidden="1"/>
    </xf>
    <xf numFmtId="0" fontId="38" fillId="0" borderId="32" xfId="0" applyFont="1" applyBorder="1" applyAlignment="1" applyProtection="1">
      <alignment horizontal="center" vertical="center" shrinkToFit="1"/>
      <protection hidden="1"/>
    </xf>
    <xf numFmtId="0" fontId="38" fillId="0" borderId="45" xfId="0" applyFont="1" applyBorder="1" applyAlignment="1" applyProtection="1">
      <alignment horizontal="center" vertical="center" shrinkToFit="1"/>
      <protection hidden="1"/>
    </xf>
    <xf numFmtId="0" fontId="39" fillId="0" borderId="61" xfId="0" applyFont="1" applyBorder="1" applyAlignment="1" applyProtection="1">
      <alignment horizontal="center" vertical="center" wrapText="1"/>
      <protection locked="0"/>
    </xf>
    <xf numFmtId="0" fontId="40" fillId="0" borderId="62" xfId="0" applyFont="1" applyBorder="1" applyAlignment="1" applyProtection="1">
      <alignment horizontal="center" vertical="center" wrapText="1"/>
      <protection locked="0"/>
    </xf>
    <xf numFmtId="0" fontId="40" fillId="0" borderId="67" xfId="0" applyFont="1" applyBorder="1" applyAlignment="1" applyProtection="1">
      <alignment horizontal="center" vertical="center" wrapText="1"/>
      <protection locked="0"/>
    </xf>
    <xf numFmtId="0" fontId="40" fillId="0" borderId="64" xfId="0" applyFont="1" applyBorder="1" applyAlignment="1" applyProtection="1">
      <alignment horizontal="center" vertical="center" wrapText="1"/>
      <protection locked="0"/>
    </xf>
    <xf numFmtId="0" fontId="40" fillId="0" borderId="65" xfId="0" applyFont="1" applyBorder="1" applyAlignment="1" applyProtection="1">
      <alignment horizontal="center" vertical="center" wrapText="1"/>
      <protection locked="0"/>
    </xf>
    <xf numFmtId="0" fontId="40" fillId="0" borderId="66" xfId="0" applyFont="1" applyBorder="1" applyAlignment="1" applyProtection="1">
      <alignment horizontal="center" vertical="center" wrapText="1"/>
      <protection locked="0"/>
    </xf>
    <xf numFmtId="0" fontId="42" fillId="0" borderId="32" xfId="0" applyFont="1" applyBorder="1" applyAlignment="1" applyProtection="1">
      <alignment horizontal="center" vertical="center" wrapText="1"/>
      <protection locked="0"/>
    </xf>
    <xf numFmtId="0" fontId="41" fillId="16" borderId="60" xfId="0" applyFont="1" applyFill="1" applyBorder="1" applyAlignment="1" applyProtection="1">
      <alignment horizontal="center" vertical="center"/>
      <protection hidden="1"/>
    </xf>
    <xf numFmtId="0" fontId="41" fillId="16" borderId="32" xfId="0" applyFont="1" applyFill="1" applyBorder="1" applyAlignment="1" applyProtection="1">
      <alignment horizontal="center" vertical="center"/>
      <protection hidden="1"/>
    </xf>
    <xf numFmtId="0" fontId="41" fillId="16" borderId="45" xfId="0" applyFont="1" applyFill="1" applyBorder="1" applyAlignment="1" applyProtection="1">
      <alignment horizontal="center" vertical="center"/>
      <protection hidden="1"/>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2" fontId="43" fillId="30" borderId="16" xfId="0" applyNumberFormat="1" applyFont="1" applyFill="1" applyBorder="1" applyAlignment="1">
      <alignment horizontal="center"/>
    </xf>
    <xf numFmtId="2" fontId="43" fillId="30" borderId="28" xfId="0" applyNumberFormat="1" applyFont="1" applyFill="1" applyBorder="1" applyAlignment="1">
      <alignment horizontal="center"/>
    </xf>
    <xf numFmtId="0" fontId="37" fillId="0" borderId="73" xfId="0" applyFont="1" applyBorder="1" applyAlignment="1">
      <alignment horizontal="center" vertical="center"/>
    </xf>
    <xf numFmtId="0" fontId="37" fillId="0" borderId="74" xfId="0" applyFont="1" applyBorder="1" applyAlignment="1">
      <alignment horizontal="center" vertical="center"/>
    </xf>
    <xf numFmtId="10" fontId="40" fillId="31" borderId="75" xfId="53" applyNumberFormat="1" applyFont="1" applyFill="1" applyBorder="1" applyAlignment="1" applyProtection="1">
      <alignment horizontal="center" vertical="center"/>
      <protection/>
    </xf>
    <xf numFmtId="10" fontId="40" fillId="31" borderId="76" xfId="53" applyNumberFormat="1" applyFont="1" applyFill="1" applyBorder="1" applyAlignment="1" applyProtection="1">
      <alignment horizontal="center" vertical="center"/>
      <protection/>
    </xf>
    <xf numFmtId="10" fontId="40" fillId="31" borderId="77" xfId="53" applyNumberFormat="1" applyFont="1" applyFill="1" applyBorder="1" applyAlignment="1" applyProtection="1">
      <alignment horizontal="center" vertical="center"/>
      <protection/>
    </xf>
    <xf numFmtId="10" fontId="40" fillId="31" borderId="78" xfId="53" applyNumberFormat="1" applyFont="1" applyFill="1" applyBorder="1" applyAlignment="1" applyProtection="1">
      <alignment horizontal="center" vertical="center"/>
      <protection/>
    </xf>
    <xf numFmtId="0" fontId="43" fillId="0" borderId="79" xfId="0" applyFont="1" applyBorder="1" applyAlignment="1">
      <alignment horizontal="center" vertical="center" wrapText="1"/>
    </xf>
    <xf numFmtId="0" fontId="43" fillId="0" borderId="80" xfId="0" applyFont="1" applyBorder="1" applyAlignment="1">
      <alignment horizontal="center" vertical="center" wrapText="1"/>
    </xf>
    <xf numFmtId="0" fontId="43" fillId="0" borderId="81" xfId="0" applyFont="1" applyBorder="1" applyAlignment="1">
      <alignment horizontal="center" vertical="center" wrapText="1"/>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82" xfId="0" applyBorder="1" applyAlignment="1">
      <alignment horizontal="left"/>
    </xf>
    <xf numFmtId="0" fontId="0" fillId="0" borderId="83" xfId="0" applyBorder="1" applyAlignment="1">
      <alignment horizontal="left"/>
    </xf>
    <xf numFmtId="0" fontId="0" fillId="0" borderId="84" xfId="0" applyBorder="1" applyAlignment="1">
      <alignment horizontal="left"/>
    </xf>
    <xf numFmtId="2" fontId="0" fillId="0" borderId="16" xfId="0" applyNumberFormat="1" applyBorder="1" applyAlignment="1">
      <alignment horizontal="center"/>
    </xf>
    <xf numFmtId="2" fontId="0" fillId="0" borderId="28" xfId="0" applyNumberFormat="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85" xfId="0" applyBorder="1" applyAlignment="1">
      <alignment horizontal="center" vertical="center"/>
    </xf>
    <xf numFmtId="0" fontId="0" fillId="0" borderId="86" xfId="0" applyBorder="1" applyAlignment="1">
      <alignment horizontal="center" vertical="center"/>
    </xf>
    <xf numFmtId="2" fontId="0" fillId="0" borderId="87" xfId="0" applyNumberFormat="1" applyBorder="1" applyAlignment="1">
      <alignment horizontal="center"/>
    </xf>
    <xf numFmtId="2" fontId="0" fillId="0" borderId="88" xfId="0" applyNumberFormat="1" applyBorder="1" applyAlignment="1">
      <alignment horizontal="center"/>
    </xf>
    <xf numFmtId="2" fontId="43" fillId="30" borderId="89" xfId="0" applyNumberFormat="1" applyFont="1" applyFill="1" applyBorder="1" applyAlignment="1">
      <alignment horizontal="center"/>
    </xf>
    <xf numFmtId="2" fontId="43" fillId="30" borderId="90" xfId="0" applyNumberFormat="1" applyFont="1" applyFill="1" applyBorder="1" applyAlignment="1">
      <alignment horizontal="center"/>
    </xf>
    <xf numFmtId="0" fontId="43" fillId="0" borderId="91" xfId="0" applyFont="1" applyBorder="1" applyAlignment="1">
      <alignment horizontal="center" vertical="center"/>
    </xf>
    <xf numFmtId="0" fontId="43" fillId="0" borderId="71" xfId="0" applyFont="1" applyBorder="1" applyAlignment="1">
      <alignment horizontal="center" vertical="center"/>
    </xf>
    <xf numFmtId="0" fontId="43" fillId="0" borderId="92" xfId="0" applyFont="1" applyBorder="1" applyAlignment="1">
      <alignment horizontal="center" vertical="center"/>
    </xf>
    <xf numFmtId="0" fontId="43" fillId="0" borderId="93" xfId="0" applyFont="1" applyBorder="1" applyAlignment="1">
      <alignment horizontal="center" vertical="center"/>
    </xf>
    <xf numFmtId="0" fontId="43" fillId="0" borderId="94" xfId="0" applyFont="1" applyBorder="1" applyAlignment="1">
      <alignment horizontal="center" vertical="center"/>
    </xf>
    <xf numFmtId="0" fontId="43" fillId="0" borderId="16" xfId="0" applyFont="1" applyBorder="1" applyAlignment="1">
      <alignment horizontal="left" vertical="center"/>
    </xf>
    <xf numFmtId="183" fontId="0" fillId="0" borderId="16" xfId="0" applyNumberFormat="1" applyBorder="1" applyAlignment="1">
      <alignment horizontal="center" vertical="center"/>
    </xf>
    <xf numFmtId="183" fontId="0" fillId="0" borderId="28" xfId="0" applyNumberFormat="1" applyBorder="1" applyAlignment="1">
      <alignment horizontal="center" vertical="center"/>
    </xf>
    <xf numFmtId="0" fontId="43" fillId="0" borderId="0" xfId="0" applyFont="1" applyAlignment="1">
      <alignment horizontal="left"/>
    </xf>
    <xf numFmtId="0" fontId="43" fillId="0" borderId="16" xfId="0" applyFont="1" applyBorder="1" applyAlignment="1">
      <alignment horizontal="left" vertical="center" wrapText="1"/>
    </xf>
    <xf numFmtId="0" fontId="0" fillId="0" borderId="28" xfId="0" applyBorder="1" applyAlignment="1">
      <alignment horizontal="center" vertical="center"/>
    </xf>
    <xf numFmtId="0" fontId="43" fillId="0" borderId="0" xfId="0" applyFont="1" applyAlignment="1">
      <alignment horizontal="left" wrapText="1"/>
    </xf>
    <xf numFmtId="0" fontId="43" fillId="0" borderId="16" xfId="0" applyFont="1" applyBorder="1" applyAlignment="1">
      <alignment horizontal="left"/>
    </xf>
    <xf numFmtId="185" fontId="0" fillId="0" borderId="16" xfId="0" applyNumberFormat="1" applyBorder="1" applyAlignment="1">
      <alignment horizontal="center"/>
    </xf>
    <xf numFmtId="185" fontId="0" fillId="0" borderId="28" xfId="0" applyNumberFormat="1" applyBorder="1" applyAlignment="1">
      <alignment horizontal="center"/>
    </xf>
    <xf numFmtId="0" fontId="43" fillId="0" borderId="19"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185" fontId="0" fillId="0" borderId="16" xfId="0" applyNumberFormat="1" applyBorder="1" applyAlignment="1">
      <alignment horizontal="center" vertical="center"/>
    </xf>
    <xf numFmtId="185" fontId="0" fillId="0" borderId="28" xfId="0" applyNumberFormat="1" applyBorder="1" applyAlignment="1">
      <alignment horizontal="center" vertical="center"/>
    </xf>
    <xf numFmtId="0" fontId="0" fillId="0" borderId="95" xfId="0" applyBorder="1" applyAlignment="1">
      <alignment horizontal="center"/>
    </xf>
    <xf numFmtId="0" fontId="0" fillId="0" borderId="96" xfId="0" applyBorder="1" applyAlignment="1">
      <alignment horizontal="center"/>
    </xf>
    <xf numFmtId="2" fontId="43" fillId="30" borderId="97" xfId="0" applyNumberFormat="1" applyFont="1" applyFill="1" applyBorder="1" applyAlignment="1">
      <alignment horizontal="center"/>
    </xf>
    <xf numFmtId="2" fontId="43" fillId="30" borderId="98" xfId="0" applyNumberFormat="1" applyFont="1" applyFill="1" applyBorder="1" applyAlignment="1">
      <alignment horizontal="center"/>
    </xf>
    <xf numFmtId="0" fontId="43" fillId="0" borderId="99" xfId="0" applyFont="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43" fillId="0" borderId="102" xfId="0" applyFont="1" applyBorder="1" applyAlignment="1">
      <alignment horizontal="center" vertical="center"/>
    </xf>
    <xf numFmtId="0" fontId="43" fillId="0" borderId="103" xfId="0" applyFont="1" applyBorder="1" applyAlignment="1">
      <alignment horizontal="center" vertical="center"/>
    </xf>
    <xf numFmtId="0" fontId="43" fillId="0" borderId="104" xfId="0" applyFont="1" applyBorder="1" applyAlignment="1">
      <alignment horizontal="center" vertical="center"/>
    </xf>
    <xf numFmtId="0" fontId="0" fillId="0" borderId="85" xfId="0" applyBorder="1" applyAlignment="1">
      <alignment horizontal="center" vertical="center" wrapText="1"/>
    </xf>
    <xf numFmtId="0" fontId="0" fillId="0" borderId="83" xfId="0" applyBorder="1" applyAlignment="1">
      <alignment horizontal="center" vertical="center" wrapText="1"/>
    </xf>
    <xf numFmtId="0" fontId="0" fillId="0" borderId="88" xfId="0" applyBorder="1" applyAlignment="1">
      <alignment horizontal="center" vertical="center" wrapText="1"/>
    </xf>
    <xf numFmtId="0" fontId="0" fillId="0" borderId="105" xfId="0" applyBorder="1" applyAlignment="1">
      <alignment horizontal="center"/>
    </xf>
    <xf numFmtId="0" fontId="0" fillId="0" borderId="106" xfId="0" applyBorder="1" applyAlignment="1">
      <alignment horizontal="center"/>
    </xf>
    <xf numFmtId="0" fontId="0" fillId="0" borderId="107" xfId="0" applyBorder="1" applyAlignment="1">
      <alignment horizontal="center"/>
    </xf>
    <xf numFmtId="0" fontId="0" fillId="0" borderId="108" xfId="0" applyBorder="1" applyAlignment="1">
      <alignment horizontal="center"/>
    </xf>
    <xf numFmtId="0" fontId="43" fillId="0" borderId="109" xfId="0" applyFont="1" applyBorder="1" applyAlignment="1">
      <alignment horizontal="center" vertical="center"/>
    </xf>
    <xf numFmtId="0" fontId="43" fillId="0" borderId="110" xfId="0" applyFont="1" applyBorder="1" applyAlignment="1">
      <alignment horizontal="center" vertical="center"/>
    </xf>
    <xf numFmtId="0" fontId="0" fillId="0" borderId="73" xfId="0" applyBorder="1" applyAlignment="1">
      <alignment horizontal="center"/>
    </xf>
    <xf numFmtId="0" fontId="0" fillId="0" borderId="74" xfId="0" applyBorder="1" applyAlignment="1">
      <alignment horizontal="center"/>
    </xf>
    <xf numFmtId="0" fontId="0" fillId="0" borderId="111" xfId="0" applyFont="1" applyBorder="1" applyAlignment="1">
      <alignment horizontal="center" vertical="center"/>
    </xf>
    <xf numFmtId="0" fontId="0" fillId="0" borderId="111"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53" xfId="0" applyFont="1" applyBorder="1" applyAlignment="1">
      <alignment horizontal="center" vertical="center"/>
    </xf>
    <xf numFmtId="0" fontId="0" fillId="0" borderId="112" xfId="0" applyFont="1" applyBorder="1" applyAlignment="1">
      <alignment horizontal="center" vertical="center"/>
    </xf>
    <xf numFmtId="0" fontId="0" fillId="0" borderId="20"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60" fillId="0" borderId="21" xfId="49" applyFont="1" applyBorder="1" applyAlignment="1">
      <alignment horizontal="justify" vertical="center" wrapText="1"/>
      <protection/>
    </xf>
    <xf numFmtId="0" fontId="60" fillId="0" borderId="0" xfId="49" applyFont="1" applyAlignment="1">
      <alignment horizontal="justify" vertical="center" wrapText="1"/>
      <protection/>
    </xf>
    <xf numFmtId="0" fontId="60" fillId="0" borderId="20" xfId="49" applyFont="1" applyBorder="1" applyAlignment="1">
      <alignment horizontal="justify" vertical="center" wrapText="1"/>
      <protection/>
    </xf>
    <xf numFmtId="0" fontId="51" fillId="0" borderId="21" xfId="49" applyFont="1" applyBorder="1" applyAlignment="1">
      <alignment horizontal="justify" vertical="center" wrapText="1"/>
      <protection/>
    </xf>
    <xf numFmtId="0" fontId="51" fillId="0" borderId="0" xfId="49" applyFont="1" applyAlignment="1">
      <alignment horizontal="justify" vertical="center" wrapText="1"/>
      <protection/>
    </xf>
    <xf numFmtId="0" fontId="51" fillId="0" borderId="20" xfId="49" applyFont="1" applyBorder="1" applyAlignment="1">
      <alignment horizontal="justify" vertical="center" wrapText="1"/>
      <protection/>
    </xf>
    <xf numFmtId="0" fontId="50" fillId="0" borderId="21" xfId="49" applyFont="1" applyBorder="1" applyAlignment="1">
      <alignment horizontal="justify" vertical="center" wrapText="1"/>
      <protection/>
    </xf>
    <xf numFmtId="0" fontId="60" fillId="0" borderId="17" xfId="49" applyFont="1" applyBorder="1">
      <alignment/>
      <protection/>
    </xf>
    <xf numFmtId="0" fontId="60" fillId="0" borderId="10" xfId="49" applyFont="1" applyBorder="1">
      <alignment/>
      <protection/>
    </xf>
    <xf numFmtId="0" fontId="60" fillId="0" borderId="16" xfId="49" applyFont="1" applyBorder="1" applyAlignment="1">
      <alignment horizontal="center"/>
      <protection/>
    </xf>
    <xf numFmtId="0" fontId="60" fillId="0" borderId="28" xfId="49" applyFont="1" applyBorder="1" applyAlignment="1">
      <alignment horizontal="center"/>
      <protection/>
    </xf>
    <xf numFmtId="0" fontId="49" fillId="0" borderId="16" xfId="49" applyFont="1" applyBorder="1" applyAlignment="1">
      <alignment horizontal="left"/>
      <protection/>
    </xf>
    <xf numFmtId="10" fontId="49" fillId="0" borderId="16" xfId="49" applyNumberFormat="1" applyFont="1" applyBorder="1" applyAlignment="1">
      <alignment horizontal="center"/>
      <protection/>
    </xf>
    <xf numFmtId="10" fontId="49" fillId="0" borderId="28" xfId="49" applyNumberFormat="1" applyFont="1" applyBorder="1" applyAlignment="1">
      <alignment horizontal="center"/>
      <protection/>
    </xf>
    <xf numFmtId="10" fontId="60" fillId="0" borderId="16" xfId="49" applyNumberFormat="1" applyFont="1" applyBorder="1" applyAlignment="1">
      <alignment horizontal="center"/>
      <protection/>
    </xf>
    <xf numFmtId="10" fontId="60" fillId="0" borderId="28" xfId="49" applyNumberFormat="1" applyFont="1" applyBorder="1" applyAlignment="1">
      <alignment horizontal="center"/>
      <protection/>
    </xf>
    <xf numFmtId="0" fontId="60" fillId="0" borderId="0" xfId="49" applyFont="1" applyAlignment="1">
      <alignment horizontal="center"/>
      <protection/>
    </xf>
    <xf numFmtId="0" fontId="60" fillId="0" borderId="20" xfId="49" applyFont="1" applyBorder="1" applyAlignment="1">
      <alignment horizontal="center"/>
      <protection/>
    </xf>
    <xf numFmtId="0" fontId="49" fillId="27" borderId="115" xfId="49" applyFont="1" applyFill="1" applyBorder="1" applyAlignment="1">
      <alignment horizontal="left"/>
      <protection/>
    </xf>
    <xf numFmtId="0" fontId="49" fillId="27" borderId="13" xfId="49" applyFont="1" applyFill="1" applyBorder="1" applyAlignment="1">
      <alignment horizontal="left"/>
      <protection/>
    </xf>
    <xf numFmtId="10" fontId="49" fillId="27" borderId="13" xfId="49" applyNumberFormat="1" applyFont="1" applyFill="1" applyBorder="1" applyAlignment="1">
      <alignment horizontal="center"/>
      <protection/>
    </xf>
    <xf numFmtId="10" fontId="49" fillId="27" borderId="30" xfId="49" applyNumberFormat="1" applyFont="1" applyFill="1" applyBorder="1" applyAlignment="1">
      <alignment horizontal="center"/>
      <protection/>
    </xf>
    <xf numFmtId="10" fontId="50" fillId="0" borderId="16" xfId="49" applyNumberFormat="1" applyFont="1" applyBorder="1" applyAlignment="1">
      <alignment horizontal="center"/>
      <protection/>
    </xf>
    <xf numFmtId="10" fontId="50" fillId="0" borderId="28" xfId="49" applyNumberFormat="1" applyFont="1" applyBorder="1" applyAlignment="1">
      <alignment horizontal="center"/>
      <protection/>
    </xf>
    <xf numFmtId="0" fontId="60" fillId="0" borderId="0" xfId="49" applyFont="1" applyBorder="1" applyAlignment="1">
      <alignment horizontal="justify" vertical="center" wrapText="1"/>
      <protection/>
    </xf>
    <xf numFmtId="0" fontId="0" fillId="0" borderId="116" xfId="0" applyBorder="1" applyAlignment="1">
      <alignment horizontal="left" vertical="center"/>
    </xf>
    <xf numFmtId="0" fontId="0" fillId="0" borderId="117" xfId="0" applyBorder="1" applyAlignment="1">
      <alignment horizontal="left" vertical="center"/>
    </xf>
    <xf numFmtId="0" fontId="0" fillId="0" borderId="118" xfId="0" applyBorder="1" applyAlignment="1">
      <alignment horizontal="left" vertical="center"/>
    </xf>
    <xf numFmtId="0" fontId="0" fillId="0" borderId="51" xfId="0" applyBorder="1" applyAlignment="1">
      <alignment horizontal="center"/>
    </xf>
    <xf numFmtId="0" fontId="0" fillId="0" borderId="119" xfId="0" applyBorder="1" applyAlignment="1">
      <alignment horizontal="center"/>
    </xf>
    <xf numFmtId="0" fontId="0" fillId="0" borderId="21" xfId="0" applyBorder="1" applyAlignment="1">
      <alignment horizontal="center"/>
    </xf>
    <xf numFmtId="0" fontId="0" fillId="0" borderId="120"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43" fillId="0" borderId="123" xfId="0" applyFont="1" applyBorder="1" applyAlignment="1">
      <alignment horizontal="center" vertical="center" wrapText="1"/>
    </xf>
    <xf numFmtId="0" fontId="43" fillId="0" borderId="52" xfId="0" applyFont="1" applyBorder="1" applyAlignment="1">
      <alignment horizontal="center" vertical="center" wrapText="1"/>
    </xf>
    <xf numFmtId="0" fontId="43" fillId="0" borderId="112" xfId="0" applyFont="1" applyBorder="1" applyAlignment="1">
      <alignment horizontal="center" vertical="center" wrapText="1"/>
    </xf>
    <xf numFmtId="0" fontId="43" fillId="0" borderId="0" xfId="0" applyFont="1" applyAlignment="1">
      <alignment horizontal="center" vertical="center" wrapText="1"/>
    </xf>
    <xf numFmtId="0" fontId="43" fillId="0" borderId="113" xfId="0" applyFont="1" applyBorder="1" applyAlignment="1">
      <alignment horizontal="center" vertical="center" wrapText="1"/>
    </xf>
    <xf numFmtId="0" fontId="43" fillId="0" borderId="124" xfId="0" applyFont="1" applyBorder="1" applyAlignment="1">
      <alignment horizontal="center" vertical="center" wrapText="1"/>
    </xf>
    <xf numFmtId="0" fontId="0" fillId="0" borderId="116" xfId="0" applyBorder="1" applyAlignment="1">
      <alignment horizontal="center" vertical="center"/>
    </xf>
    <xf numFmtId="0" fontId="0" fillId="0" borderId="117" xfId="0" applyBorder="1" applyAlignment="1">
      <alignment horizontal="center" vertical="center"/>
    </xf>
    <xf numFmtId="0" fontId="43" fillId="0" borderId="117" xfId="0" applyFont="1" applyBorder="1" applyAlignment="1">
      <alignment horizontal="center" vertical="center"/>
    </xf>
    <xf numFmtId="0" fontId="0" fillId="0" borderId="125" xfId="0" applyBorder="1" applyAlignment="1">
      <alignment horizontal="center" vertical="center"/>
    </xf>
    <xf numFmtId="0" fontId="0" fillId="0" borderId="118" xfId="0" applyBorder="1" applyAlignment="1">
      <alignment horizontal="center" vertical="center"/>
    </xf>
    <xf numFmtId="0" fontId="43" fillId="0" borderId="116" xfId="0" applyFont="1" applyBorder="1" applyAlignment="1">
      <alignment horizontal="center" vertical="center"/>
    </xf>
    <xf numFmtId="0" fontId="43" fillId="0" borderId="118" xfId="0" applyFont="1" applyBorder="1" applyAlignment="1">
      <alignment horizontal="center" vertical="center"/>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123" xfId="0" applyFont="1" applyBorder="1" applyAlignment="1">
      <alignment horizontal="center" vertical="center" wrapText="1"/>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2" xfId="49"/>
    <cellStyle name="Normal_Plan1" xfId="50"/>
    <cellStyle name="Normal_PPU - Estimativa A e B" xfId="51"/>
    <cellStyle name="Nota" xfId="52"/>
    <cellStyle name="Percent" xfId="53"/>
    <cellStyle name="Ruim"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276225</xdr:rowOff>
    </xdr:from>
    <xdr:to>
      <xdr:col>1</xdr:col>
      <xdr:colOff>1095375</xdr:colOff>
      <xdr:row>4</xdr:row>
      <xdr:rowOff>161925</xdr:rowOff>
    </xdr:to>
    <xdr:pic>
      <xdr:nvPicPr>
        <xdr:cNvPr id="1" name="Imagem 3" descr="Potigas_chapada.bmp"/>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4775" y="485775"/>
          <a:ext cx="14382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2</xdr:col>
      <xdr:colOff>571500</xdr:colOff>
      <xdr:row>3</xdr:row>
      <xdr:rowOff>66675</xdr:rowOff>
    </xdr:to>
    <xdr:pic>
      <xdr:nvPicPr>
        <xdr:cNvPr id="1" name="Imagem 2"/>
        <xdr:cNvPicPr preferRelativeResize="1">
          <a:picLocks noChangeAspect="1"/>
        </xdr:cNvPicPr>
      </xdr:nvPicPr>
      <xdr:blipFill>
        <a:blip r:embed="rId1"/>
        <a:stretch>
          <a:fillRect/>
        </a:stretch>
      </xdr:blipFill>
      <xdr:spPr>
        <a:xfrm>
          <a:off x="123825" y="123825"/>
          <a:ext cx="1085850" cy="476250"/>
        </a:xfrm>
        <a:prstGeom prst="rect">
          <a:avLst/>
        </a:prstGeom>
        <a:blipFill>
          <a:blip r:embed=""/>
          <a:srcRect/>
          <a:stretch>
            <a:fillRect/>
          </a:stretch>
        </a:blipFill>
        <a:ln w="9525" cmpd="sng">
          <a:noFill/>
        </a:ln>
      </xdr:spPr>
    </xdr:pic>
    <xdr:clientData/>
  </xdr:twoCellAnchor>
  <xdr:twoCellAnchor>
    <xdr:from>
      <xdr:col>0</xdr:col>
      <xdr:colOff>95250</xdr:colOff>
      <xdr:row>0</xdr:row>
      <xdr:rowOff>95250</xdr:rowOff>
    </xdr:from>
    <xdr:to>
      <xdr:col>2</xdr:col>
      <xdr:colOff>600075</xdr:colOff>
      <xdr:row>3</xdr:row>
      <xdr:rowOff>114300</xdr:rowOff>
    </xdr:to>
    <xdr:pic>
      <xdr:nvPicPr>
        <xdr:cNvPr id="2" name="Imagem 2"/>
        <xdr:cNvPicPr preferRelativeResize="1">
          <a:picLocks noChangeAspect="1"/>
        </xdr:cNvPicPr>
      </xdr:nvPicPr>
      <xdr:blipFill>
        <a:blip r:embed="rId2"/>
        <a:stretch>
          <a:fillRect/>
        </a:stretch>
      </xdr:blipFill>
      <xdr:spPr>
        <a:xfrm>
          <a:off x="95250" y="95250"/>
          <a:ext cx="1143000" cy="5524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xdr:col>
      <xdr:colOff>428625</xdr:colOff>
      <xdr:row>3</xdr:row>
      <xdr:rowOff>66675</xdr:rowOff>
    </xdr:to>
    <xdr:pic>
      <xdr:nvPicPr>
        <xdr:cNvPr id="1" name="Imagem 2"/>
        <xdr:cNvPicPr preferRelativeResize="1">
          <a:picLocks noChangeAspect="1"/>
        </xdr:cNvPicPr>
      </xdr:nvPicPr>
      <xdr:blipFill>
        <a:blip r:embed="rId1"/>
        <a:stretch>
          <a:fillRect/>
        </a:stretch>
      </xdr:blipFill>
      <xdr:spPr>
        <a:xfrm>
          <a:off x="219075" y="171450"/>
          <a:ext cx="466725" cy="390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17"/>
  <sheetViews>
    <sheetView tabSelected="1" view="pageBreakPreview" zoomScaleSheetLayoutView="100" zoomScalePageLayoutView="0" workbookViewId="0" topLeftCell="A1">
      <selection activeCell="D5" sqref="D5"/>
    </sheetView>
  </sheetViews>
  <sheetFormatPr defaultColWidth="9.140625" defaultRowHeight="12.75"/>
  <cols>
    <col min="1" max="1" width="6.7109375" style="1" customWidth="1"/>
    <col min="2" max="2" width="86.8515625" style="1" customWidth="1"/>
    <col min="3" max="3" width="8.57421875" style="1" customWidth="1"/>
    <col min="4" max="4" width="8.00390625" style="4" customWidth="1"/>
    <col min="5" max="5" width="13.8515625" style="5" bestFit="1" customWidth="1"/>
    <col min="6" max="6" width="14.7109375" style="5" customWidth="1"/>
    <col min="7" max="7" width="14.28125" style="1" bestFit="1" customWidth="1"/>
    <col min="8" max="8" width="14.28125" style="1" customWidth="1"/>
    <col min="9" max="16384" width="9.140625" style="1" customWidth="1"/>
  </cols>
  <sheetData>
    <row r="1" spans="1:6" ht="16.5" thickBot="1">
      <c r="A1" s="43"/>
      <c r="B1" s="43"/>
      <c r="C1" s="43"/>
      <c r="D1" s="9"/>
      <c r="E1" s="43"/>
      <c r="F1" s="43"/>
    </row>
    <row r="2" spans="1:6" s="5" customFormat="1" ht="23.25">
      <c r="A2" s="208" t="s">
        <v>6</v>
      </c>
      <c r="B2" s="209"/>
      <c r="C2" s="209"/>
      <c r="D2" s="209"/>
      <c r="E2" s="209"/>
      <c r="F2" s="210"/>
    </row>
    <row r="3" spans="1:6" s="5" customFormat="1" ht="23.25">
      <c r="A3" s="39"/>
      <c r="B3" s="211" t="s">
        <v>412</v>
      </c>
      <c r="C3" s="211"/>
      <c r="D3" s="211"/>
      <c r="E3" s="211"/>
      <c r="F3" s="212"/>
    </row>
    <row r="4" spans="1:6" s="5" customFormat="1" ht="12.75">
      <c r="A4" s="213"/>
      <c r="B4" s="214"/>
      <c r="C4" s="214"/>
      <c r="D4" s="214"/>
      <c r="E4" s="214"/>
      <c r="F4" s="215"/>
    </row>
    <row r="5" spans="1:6" s="5" customFormat="1" ht="18">
      <c r="A5" s="24"/>
      <c r="B5" s="25"/>
      <c r="C5" s="26"/>
      <c r="D5" s="49"/>
      <c r="E5" s="27"/>
      <c r="F5" s="28"/>
    </row>
    <row r="6" spans="1:6" ht="16.5" thickBot="1">
      <c r="A6" s="216"/>
      <c r="B6" s="217"/>
      <c r="C6" s="19"/>
      <c r="D6" s="50"/>
      <c r="E6" s="19"/>
      <c r="F6" s="23"/>
    </row>
    <row r="7" spans="1:6" s="2" customFormat="1" ht="24" customHeight="1">
      <c r="A7" s="218" t="s">
        <v>0</v>
      </c>
      <c r="B7" s="220" t="s">
        <v>1</v>
      </c>
      <c r="C7" s="220" t="s">
        <v>8</v>
      </c>
      <c r="D7" s="222" t="s">
        <v>7</v>
      </c>
      <c r="E7" s="224" t="s">
        <v>386</v>
      </c>
      <c r="F7" s="225"/>
    </row>
    <row r="8" spans="1:6" s="2" customFormat="1" ht="24" customHeight="1" thickBot="1">
      <c r="A8" s="219"/>
      <c r="B8" s="221"/>
      <c r="C8" s="221"/>
      <c r="D8" s="223"/>
      <c r="E8" s="63" t="s">
        <v>22</v>
      </c>
      <c r="F8" s="64" t="s">
        <v>23</v>
      </c>
    </row>
    <row r="9" spans="1:6" s="3" customFormat="1" ht="7.5" customHeight="1" thickBot="1">
      <c r="A9" s="20"/>
      <c r="B9" s="6"/>
      <c r="C9" s="6"/>
      <c r="D9" s="6"/>
      <c r="E9" s="29"/>
      <c r="F9" s="54"/>
    </row>
    <row r="10" spans="1:6" s="4" customFormat="1" ht="18.75" thickBot="1">
      <c r="A10" s="7">
        <v>1</v>
      </c>
      <c r="B10" s="42" t="s">
        <v>208</v>
      </c>
      <c r="C10" s="38" t="s">
        <v>14</v>
      </c>
      <c r="D10" s="94">
        <v>24</v>
      </c>
      <c r="E10" s="95">
        <f>'COMPOSIÇÃO ITEM 1'!K92</f>
        <v>0</v>
      </c>
      <c r="F10" s="30">
        <f>E10*D10</f>
        <v>0</v>
      </c>
    </row>
    <row r="11" spans="1:6" s="4" customFormat="1" ht="7.5" customHeight="1" thickBot="1">
      <c r="A11" s="20"/>
      <c r="B11" s="32"/>
      <c r="C11" s="9"/>
      <c r="D11" s="10"/>
      <c r="E11" s="40"/>
      <c r="F11" s="55"/>
    </row>
    <row r="12" spans="1:6" s="4" customFormat="1" ht="54.75" thickBot="1">
      <c r="A12" s="33">
        <v>2</v>
      </c>
      <c r="B12" s="42" t="s">
        <v>209</v>
      </c>
      <c r="C12" s="8"/>
      <c r="D12" s="51"/>
      <c r="E12" s="17"/>
      <c r="F12" s="30">
        <f>SUM(F13:F28)</f>
        <v>0</v>
      </c>
    </row>
    <row r="13" spans="1:8" s="4" customFormat="1" ht="15.75">
      <c r="A13" s="15" t="s">
        <v>2</v>
      </c>
      <c r="B13" s="60" t="s">
        <v>96</v>
      </c>
      <c r="C13" s="16" t="s">
        <v>15</v>
      </c>
      <c r="D13" s="52">
        <v>450</v>
      </c>
      <c r="E13" s="96"/>
      <c r="F13" s="56">
        <f aca="true" t="shared" si="0" ref="F13:F28">E13*D13</f>
        <v>0</v>
      </c>
      <c r="H13" s="77"/>
    </row>
    <row r="14" spans="1:8" s="4" customFormat="1" ht="15.75">
      <c r="A14" s="15" t="s">
        <v>3</v>
      </c>
      <c r="B14" s="60" t="s">
        <v>102</v>
      </c>
      <c r="C14" s="16" t="s">
        <v>15</v>
      </c>
      <c r="D14" s="53">
        <v>300</v>
      </c>
      <c r="E14" s="96"/>
      <c r="F14" s="56">
        <f>E14*D14</f>
        <v>0</v>
      </c>
      <c r="H14" s="77"/>
    </row>
    <row r="15" spans="1:8" s="4" customFormat="1" ht="15.75">
      <c r="A15" s="22" t="s">
        <v>4</v>
      </c>
      <c r="B15" s="61" t="s">
        <v>97</v>
      </c>
      <c r="C15" s="18" t="s">
        <v>15</v>
      </c>
      <c r="D15" s="53">
        <v>300</v>
      </c>
      <c r="E15" s="97"/>
      <c r="F15" s="57">
        <f t="shared" si="0"/>
        <v>0</v>
      </c>
      <c r="H15" s="77"/>
    </row>
    <row r="16" spans="1:8" s="4" customFormat="1" ht="15.75">
      <c r="A16" s="15" t="s">
        <v>9</v>
      </c>
      <c r="B16" s="61" t="s">
        <v>103</v>
      </c>
      <c r="C16" s="18" t="s">
        <v>15</v>
      </c>
      <c r="D16" s="53">
        <v>200</v>
      </c>
      <c r="E16" s="97"/>
      <c r="F16" s="57">
        <f t="shared" si="0"/>
        <v>0</v>
      </c>
      <c r="H16" s="77"/>
    </row>
    <row r="17" spans="1:8" s="4" customFormat="1" ht="15.75">
      <c r="A17" s="15" t="s">
        <v>10</v>
      </c>
      <c r="B17" s="61" t="s">
        <v>98</v>
      </c>
      <c r="C17" s="18" t="s">
        <v>15</v>
      </c>
      <c r="D17" s="53">
        <v>135</v>
      </c>
      <c r="E17" s="97"/>
      <c r="F17" s="57">
        <f t="shared" si="0"/>
        <v>0</v>
      </c>
      <c r="H17" s="77"/>
    </row>
    <row r="18" spans="1:8" s="4" customFormat="1" ht="15.75">
      <c r="A18" s="22" t="s">
        <v>11</v>
      </c>
      <c r="B18" s="61" t="s">
        <v>104</v>
      </c>
      <c r="C18" s="18" t="s">
        <v>15</v>
      </c>
      <c r="D18" s="53">
        <v>160</v>
      </c>
      <c r="E18" s="97"/>
      <c r="F18" s="57">
        <f t="shared" si="0"/>
        <v>0</v>
      </c>
      <c r="H18" s="77"/>
    </row>
    <row r="19" spans="1:8" s="4" customFormat="1" ht="15.75">
      <c r="A19" s="15" t="s">
        <v>12</v>
      </c>
      <c r="B19" s="61" t="s">
        <v>105</v>
      </c>
      <c r="C19" s="18" t="s">
        <v>15</v>
      </c>
      <c r="D19" s="53">
        <v>60</v>
      </c>
      <c r="E19" s="96"/>
      <c r="F19" s="57">
        <f t="shared" si="0"/>
        <v>0</v>
      </c>
      <c r="H19" s="77"/>
    </row>
    <row r="20" spans="1:8" s="4" customFormat="1" ht="15.75">
      <c r="A20" s="76" t="s">
        <v>16</v>
      </c>
      <c r="B20" s="80" t="s">
        <v>106</v>
      </c>
      <c r="C20" s="18" t="s">
        <v>15</v>
      </c>
      <c r="D20" s="53">
        <v>400</v>
      </c>
      <c r="E20" s="96"/>
      <c r="F20" s="57">
        <f t="shared" si="0"/>
        <v>0</v>
      </c>
      <c r="H20" s="77"/>
    </row>
    <row r="21" spans="1:8" s="4" customFormat="1" ht="15.75">
      <c r="A21" s="74" t="s">
        <v>17</v>
      </c>
      <c r="B21" s="80" t="s">
        <v>99</v>
      </c>
      <c r="C21" s="18" t="s">
        <v>15</v>
      </c>
      <c r="D21" s="53">
        <v>400</v>
      </c>
      <c r="E21" s="97"/>
      <c r="F21" s="57">
        <f t="shared" si="0"/>
        <v>0</v>
      </c>
      <c r="H21" s="77"/>
    </row>
    <row r="22" spans="1:8" s="4" customFormat="1" ht="15.75">
      <c r="A22" s="76" t="s">
        <v>18</v>
      </c>
      <c r="B22" s="80" t="s">
        <v>107</v>
      </c>
      <c r="C22" s="18" t="s">
        <v>15</v>
      </c>
      <c r="D22" s="53">
        <v>400</v>
      </c>
      <c r="E22" s="97"/>
      <c r="F22" s="57">
        <f t="shared" si="0"/>
        <v>0</v>
      </c>
      <c r="H22" s="77"/>
    </row>
    <row r="23" spans="1:8" s="4" customFormat="1" ht="15.75">
      <c r="A23" s="76" t="s">
        <v>19</v>
      </c>
      <c r="B23" s="80" t="s">
        <v>100</v>
      </c>
      <c r="C23" s="18" t="s">
        <v>15</v>
      </c>
      <c r="D23" s="53">
        <v>200</v>
      </c>
      <c r="E23" s="97"/>
      <c r="F23" s="57">
        <f t="shared" si="0"/>
        <v>0</v>
      </c>
      <c r="H23" s="77"/>
    </row>
    <row r="24" spans="1:8" s="4" customFormat="1" ht="15.75">
      <c r="A24" s="74" t="s">
        <v>20</v>
      </c>
      <c r="B24" s="80" t="s">
        <v>114</v>
      </c>
      <c r="C24" s="18" t="s">
        <v>15</v>
      </c>
      <c r="D24" s="53">
        <v>200</v>
      </c>
      <c r="E24" s="97"/>
      <c r="F24" s="57">
        <f t="shared" si="0"/>
        <v>0</v>
      </c>
      <c r="H24" s="77"/>
    </row>
    <row r="25" spans="1:8" s="4" customFormat="1" ht="15.75">
      <c r="A25" s="76" t="s">
        <v>21</v>
      </c>
      <c r="B25" s="80" t="s">
        <v>101</v>
      </c>
      <c r="C25" s="18" t="s">
        <v>15</v>
      </c>
      <c r="D25" s="53">
        <v>100</v>
      </c>
      <c r="E25" s="97"/>
      <c r="F25" s="57">
        <f t="shared" si="0"/>
        <v>0</v>
      </c>
      <c r="H25" s="77"/>
    </row>
    <row r="26" spans="1:8" s="4" customFormat="1" ht="15.75">
      <c r="A26" s="76" t="s">
        <v>59</v>
      </c>
      <c r="B26" s="80" t="s">
        <v>108</v>
      </c>
      <c r="C26" s="18" t="s">
        <v>15</v>
      </c>
      <c r="D26" s="53">
        <v>200</v>
      </c>
      <c r="E26" s="97"/>
      <c r="F26" s="57">
        <f t="shared" si="0"/>
        <v>0</v>
      </c>
      <c r="H26" s="77"/>
    </row>
    <row r="27" spans="1:8" s="4" customFormat="1" ht="15.75">
      <c r="A27" s="22" t="s">
        <v>60</v>
      </c>
      <c r="B27" s="61" t="s">
        <v>109</v>
      </c>
      <c r="C27" s="18" t="s">
        <v>15</v>
      </c>
      <c r="D27" s="53">
        <v>900</v>
      </c>
      <c r="E27" s="97"/>
      <c r="F27" s="57">
        <f t="shared" si="0"/>
        <v>0</v>
      </c>
      <c r="H27" s="77"/>
    </row>
    <row r="28" spans="1:8" s="4" customFormat="1" ht="16.5" thickBot="1">
      <c r="A28" s="15" t="s">
        <v>61</v>
      </c>
      <c r="B28" s="62" t="s">
        <v>110</v>
      </c>
      <c r="C28" s="34" t="s">
        <v>15</v>
      </c>
      <c r="D28" s="66">
        <v>600</v>
      </c>
      <c r="E28" s="98"/>
      <c r="F28" s="58">
        <f t="shared" si="0"/>
        <v>0</v>
      </c>
      <c r="H28" s="77"/>
    </row>
    <row r="29" spans="1:8" s="4" customFormat="1" ht="7.5" customHeight="1" thickBot="1">
      <c r="A29" s="21"/>
      <c r="B29" s="35"/>
      <c r="C29" s="11"/>
      <c r="D29" s="46"/>
      <c r="E29" s="41"/>
      <c r="F29" s="59"/>
      <c r="H29" s="77"/>
    </row>
    <row r="30" spans="1:8" s="4" customFormat="1" ht="18.75" thickBot="1">
      <c r="A30" s="7">
        <v>3</v>
      </c>
      <c r="B30" s="73" t="s">
        <v>210</v>
      </c>
      <c r="C30" s="36"/>
      <c r="D30" s="17"/>
      <c r="E30" s="17"/>
      <c r="F30" s="30">
        <f>SUM(F31:F109)</f>
        <v>0</v>
      </c>
      <c r="H30" s="77"/>
    </row>
    <row r="31" spans="1:8" s="13" customFormat="1" ht="47.25">
      <c r="A31" s="74" t="s">
        <v>135</v>
      </c>
      <c r="B31" s="83" t="s">
        <v>173</v>
      </c>
      <c r="C31" s="85" t="s">
        <v>15</v>
      </c>
      <c r="D31" s="75">
        <v>800</v>
      </c>
      <c r="E31" s="99"/>
      <c r="F31" s="68">
        <f aca="true" t="shared" si="1" ref="F31:F36">E31*D31</f>
        <v>0</v>
      </c>
      <c r="H31" s="77"/>
    </row>
    <row r="32" spans="1:8" s="4" customFormat="1" ht="47.25">
      <c r="A32" s="76" t="s">
        <v>5</v>
      </c>
      <c r="B32" s="83" t="s">
        <v>172</v>
      </c>
      <c r="C32" s="85" t="s">
        <v>15</v>
      </c>
      <c r="D32" s="75">
        <v>400</v>
      </c>
      <c r="E32" s="97"/>
      <c r="F32" s="57">
        <f t="shared" si="1"/>
        <v>0</v>
      </c>
      <c r="H32" s="77"/>
    </row>
    <row r="33" spans="1:8" s="14" customFormat="1" ht="15.75">
      <c r="A33" s="74" t="s">
        <v>137</v>
      </c>
      <c r="B33" s="81" t="s">
        <v>177</v>
      </c>
      <c r="C33" s="82" t="s">
        <v>15</v>
      </c>
      <c r="D33" s="75">
        <v>24</v>
      </c>
      <c r="E33" s="100"/>
      <c r="F33" s="87">
        <f t="shared" si="1"/>
        <v>0</v>
      </c>
      <c r="H33" s="79"/>
    </row>
    <row r="34" spans="1:8" s="14" customFormat="1" ht="31.5">
      <c r="A34" s="76" t="s">
        <v>136</v>
      </c>
      <c r="B34" s="83" t="s">
        <v>176</v>
      </c>
      <c r="C34" s="82" t="s">
        <v>15</v>
      </c>
      <c r="D34" s="75">
        <v>400</v>
      </c>
      <c r="E34" s="100"/>
      <c r="F34" s="87">
        <f t="shared" si="1"/>
        <v>0</v>
      </c>
      <c r="H34" s="79"/>
    </row>
    <row r="35" spans="1:8" s="14" customFormat="1" ht="15.75">
      <c r="A35" s="76" t="s">
        <v>13</v>
      </c>
      <c r="B35" s="83" t="s">
        <v>162</v>
      </c>
      <c r="C35" s="84" t="s">
        <v>15</v>
      </c>
      <c r="D35" s="75">
        <v>30</v>
      </c>
      <c r="E35" s="100"/>
      <c r="F35" s="87">
        <f t="shared" si="1"/>
        <v>0</v>
      </c>
      <c r="H35" s="79"/>
    </row>
    <row r="36" spans="1:8" s="14" customFormat="1" ht="33">
      <c r="A36" s="69" t="s">
        <v>138</v>
      </c>
      <c r="B36" s="107" t="s">
        <v>191</v>
      </c>
      <c r="C36" s="48" t="s">
        <v>28</v>
      </c>
      <c r="D36" s="53">
        <v>10</v>
      </c>
      <c r="E36" s="100"/>
      <c r="F36" s="87">
        <f t="shared" si="1"/>
        <v>0</v>
      </c>
      <c r="H36" s="79"/>
    </row>
    <row r="37" spans="1:8" s="4" customFormat="1" ht="33">
      <c r="A37" s="74" t="s">
        <v>31</v>
      </c>
      <c r="B37" s="200" t="s">
        <v>184</v>
      </c>
      <c r="C37" s="84" t="s">
        <v>30</v>
      </c>
      <c r="D37" s="75">
        <v>3</v>
      </c>
      <c r="E37" s="97"/>
      <c r="F37" s="68">
        <f aca="true" t="shared" si="2" ref="F37:F95">E37*D37</f>
        <v>0</v>
      </c>
      <c r="H37" s="77"/>
    </row>
    <row r="38" spans="1:8" s="13" customFormat="1" ht="31.5">
      <c r="A38" s="76" t="s">
        <v>111</v>
      </c>
      <c r="B38" s="71" t="s">
        <v>185</v>
      </c>
      <c r="C38" s="84" t="s">
        <v>30</v>
      </c>
      <c r="D38" s="75">
        <v>3</v>
      </c>
      <c r="E38" s="99"/>
      <c r="F38" s="68">
        <f t="shared" si="2"/>
        <v>0</v>
      </c>
      <c r="H38" s="77"/>
    </row>
    <row r="39" spans="1:8" s="13" customFormat="1" ht="15.75">
      <c r="A39" s="76" t="s">
        <v>32</v>
      </c>
      <c r="B39" s="71" t="s">
        <v>186</v>
      </c>
      <c r="C39" s="84" t="s">
        <v>30</v>
      </c>
      <c r="D39" s="75">
        <v>5</v>
      </c>
      <c r="E39" s="99"/>
      <c r="F39" s="68">
        <f t="shared" si="2"/>
        <v>0</v>
      </c>
      <c r="H39" s="77"/>
    </row>
    <row r="40" spans="1:8" s="14" customFormat="1" ht="16.5">
      <c r="A40" s="76" t="s">
        <v>139</v>
      </c>
      <c r="B40" s="201" t="s">
        <v>207</v>
      </c>
      <c r="C40" s="84" t="s">
        <v>30</v>
      </c>
      <c r="D40" s="75">
        <v>3</v>
      </c>
      <c r="E40" s="100"/>
      <c r="F40" s="87">
        <f>E40*D40</f>
        <v>0</v>
      </c>
      <c r="H40" s="79"/>
    </row>
    <row r="41" spans="1:8" s="4" customFormat="1" ht="31.5">
      <c r="A41" s="76" t="s">
        <v>140</v>
      </c>
      <c r="B41" s="83" t="s">
        <v>174</v>
      </c>
      <c r="C41" s="84" t="s">
        <v>30</v>
      </c>
      <c r="D41" s="75">
        <v>2</v>
      </c>
      <c r="E41" s="97"/>
      <c r="F41" s="57">
        <f t="shared" si="2"/>
        <v>0</v>
      </c>
      <c r="H41" s="77"/>
    </row>
    <row r="42" spans="1:8" s="14" customFormat="1" ht="16.5" customHeight="1">
      <c r="A42" s="74" t="s">
        <v>33</v>
      </c>
      <c r="B42" s="78" t="s">
        <v>112</v>
      </c>
      <c r="C42" s="82" t="s">
        <v>30</v>
      </c>
      <c r="D42" s="75">
        <v>100</v>
      </c>
      <c r="E42" s="101"/>
      <c r="F42" s="87">
        <f t="shared" si="2"/>
        <v>0</v>
      </c>
      <c r="H42" s="79"/>
    </row>
    <row r="43" spans="1:8" s="14" customFormat="1" ht="16.5" customHeight="1">
      <c r="A43" s="76" t="s">
        <v>34</v>
      </c>
      <c r="B43" s="78" t="s">
        <v>113</v>
      </c>
      <c r="C43" s="82" t="s">
        <v>30</v>
      </c>
      <c r="D43" s="75">
        <v>45</v>
      </c>
      <c r="E43" s="101"/>
      <c r="F43" s="87">
        <f t="shared" si="2"/>
        <v>0</v>
      </c>
      <c r="H43" s="79"/>
    </row>
    <row r="44" spans="1:8" s="14" customFormat="1" ht="16.5" customHeight="1">
      <c r="A44" s="74" t="s">
        <v>35</v>
      </c>
      <c r="B44" s="86" t="s">
        <v>58</v>
      </c>
      <c r="C44" s="88" t="s">
        <v>84</v>
      </c>
      <c r="D44" s="75">
        <v>360</v>
      </c>
      <c r="E44" s="101"/>
      <c r="F44" s="89">
        <f t="shared" si="2"/>
        <v>0</v>
      </c>
      <c r="H44" s="79"/>
    </row>
    <row r="45" spans="1:8" s="14" customFormat="1" ht="15.75">
      <c r="A45" s="76" t="s">
        <v>36</v>
      </c>
      <c r="B45" s="81" t="s">
        <v>25</v>
      </c>
      <c r="C45" s="82" t="s">
        <v>26</v>
      </c>
      <c r="D45" s="75">
        <v>750</v>
      </c>
      <c r="E45" s="101"/>
      <c r="F45" s="89">
        <f t="shared" si="2"/>
        <v>0</v>
      </c>
      <c r="H45" s="79"/>
    </row>
    <row r="46" spans="1:8" s="14" customFormat="1" ht="15.75">
      <c r="A46" s="74" t="s">
        <v>37</v>
      </c>
      <c r="B46" s="81" t="s">
        <v>29</v>
      </c>
      <c r="C46" s="82" t="s">
        <v>26</v>
      </c>
      <c r="D46" s="75">
        <v>1000</v>
      </c>
      <c r="E46" s="101"/>
      <c r="F46" s="89">
        <f t="shared" si="2"/>
        <v>0</v>
      </c>
      <c r="H46" s="79"/>
    </row>
    <row r="47" spans="1:8" s="14" customFormat="1" ht="33">
      <c r="A47" s="74" t="s">
        <v>141</v>
      </c>
      <c r="B47" s="201" t="s">
        <v>187</v>
      </c>
      <c r="C47" s="84" t="s">
        <v>30</v>
      </c>
      <c r="D47" s="75">
        <v>3</v>
      </c>
      <c r="E47" s="101"/>
      <c r="F47" s="89">
        <f t="shared" si="2"/>
        <v>0</v>
      </c>
      <c r="H47" s="79"/>
    </row>
    <row r="48" spans="1:8" s="14" customFormat="1" ht="15.75" customHeight="1">
      <c r="A48" s="67" t="s">
        <v>38</v>
      </c>
      <c r="B48" s="47" t="s">
        <v>115</v>
      </c>
      <c r="C48" s="48" t="s">
        <v>30</v>
      </c>
      <c r="D48" s="53">
        <v>6</v>
      </c>
      <c r="E48" s="101"/>
      <c r="F48" s="89">
        <f t="shared" si="2"/>
        <v>0</v>
      </c>
      <c r="H48" s="79"/>
    </row>
    <row r="49" spans="1:8" s="14" customFormat="1" ht="36" customHeight="1">
      <c r="A49" s="67" t="s">
        <v>39</v>
      </c>
      <c r="B49" s="78" t="s">
        <v>170</v>
      </c>
      <c r="C49" s="82" t="s">
        <v>30</v>
      </c>
      <c r="D49" s="75">
        <v>2</v>
      </c>
      <c r="E49" s="101"/>
      <c r="F49" s="87">
        <f t="shared" si="2"/>
        <v>0</v>
      </c>
      <c r="H49" s="79"/>
    </row>
    <row r="50" spans="1:8" s="14" customFormat="1" ht="17.25" customHeight="1">
      <c r="A50" s="74" t="s">
        <v>40</v>
      </c>
      <c r="B50" s="86" t="s">
        <v>62</v>
      </c>
      <c r="C50" s="88" t="s">
        <v>30</v>
      </c>
      <c r="D50" s="75">
        <v>2</v>
      </c>
      <c r="E50" s="101"/>
      <c r="F50" s="87">
        <f t="shared" si="2"/>
        <v>0</v>
      </c>
      <c r="H50" s="79"/>
    </row>
    <row r="51" spans="1:8" s="14" customFormat="1" ht="15.75">
      <c r="A51" s="74" t="s">
        <v>142</v>
      </c>
      <c r="B51" s="86" t="s">
        <v>63</v>
      </c>
      <c r="C51" s="88" t="s">
        <v>30</v>
      </c>
      <c r="D51" s="75">
        <v>2</v>
      </c>
      <c r="E51" s="101"/>
      <c r="F51" s="87">
        <f t="shared" si="2"/>
        <v>0</v>
      </c>
      <c r="H51" s="79"/>
    </row>
    <row r="52" spans="1:8" s="14" customFormat="1" ht="47.25">
      <c r="A52" s="74" t="s">
        <v>41</v>
      </c>
      <c r="B52" s="202" t="s">
        <v>188</v>
      </c>
      <c r="C52" s="203" t="s">
        <v>122</v>
      </c>
      <c r="D52" s="53">
        <v>30</v>
      </c>
      <c r="E52" s="101"/>
      <c r="F52" s="89">
        <f t="shared" si="2"/>
        <v>0</v>
      </c>
      <c r="H52" s="79"/>
    </row>
    <row r="53" spans="1:8" s="14" customFormat="1" ht="31.5">
      <c r="A53" s="74" t="s">
        <v>143</v>
      </c>
      <c r="B53" s="204" t="s">
        <v>189</v>
      </c>
      <c r="C53" s="203" t="s">
        <v>26</v>
      </c>
      <c r="D53" s="53">
        <v>100</v>
      </c>
      <c r="E53" s="101"/>
      <c r="F53" s="89">
        <f t="shared" si="2"/>
        <v>0</v>
      </c>
      <c r="H53" s="79"/>
    </row>
    <row r="54" spans="1:8" s="4" customFormat="1" ht="31.5">
      <c r="A54" s="67" t="s">
        <v>42</v>
      </c>
      <c r="B54" s="70" t="s">
        <v>116</v>
      </c>
      <c r="C54" s="48" t="s">
        <v>28</v>
      </c>
      <c r="D54" s="53">
        <v>20</v>
      </c>
      <c r="E54" s="102"/>
      <c r="F54" s="89">
        <f t="shared" si="2"/>
        <v>0</v>
      </c>
      <c r="H54" s="77"/>
    </row>
    <row r="55" spans="1:8" s="4" customFormat="1" ht="31.5">
      <c r="A55" s="74" t="s">
        <v>43</v>
      </c>
      <c r="B55" s="78" t="s">
        <v>165</v>
      </c>
      <c r="C55" s="82" t="s">
        <v>84</v>
      </c>
      <c r="D55" s="75">
        <v>50</v>
      </c>
      <c r="E55" s="103"/>
      <c r="F55" s="89">
        <f t="shared" si="2"/>
        <v>0</v>
      </c>
      <c r="H55" s="77"/>
    </row>
    <row r="56" spans="1:8" s="4" customFormat="1" ht="31.5">
      <c r="A56" s="67" t="s">
        <v>44</v>
      </c>
      <c r="B56" s="70" t="s">
        <v>190</v>
      </c>
      <c r="C56" s="48" t="s">
        <v>84</v>
      </c>
      <c r="D56" s="53">
        <v>100</v>
      </c>
      <c r="E56" s="102"/>
      <c r="F56" s="89">
        <f t="shared" si="2"/>
        <v>0</v>
      </c>
      <c r="H56" s="77"/>
    </row>
    <row r="57" spans="1:8" s="4" customFormat="1" ht="18.75">
      <c r="A57" s="69" t="s">
        <v>45</v>
      </c>
      <c r="B57" s="81" t="s">
        <v>117</v>
      </c>
      <c r="C57" s="82" t="s">
        <v>85</v>
      </c>
      <c r="D57" s="75">
        <v>100</v>
      </c>
      <c r="E57" s="104"/>
      <c r="F57" s="87">
        <f t="shared" si="2"/>
        <v>0</v>
      </c>
      <c r="H57" s="77"/>
    </row>
    <row r="58" spans="1:8" s="4" customFormat="1" ht="33">
      <c r="A58" s="67" t="s">
        <v>46</v>
      </c>
      <c r="B58" s="107" t="s">
        <v>192</v>
      </c>
      <c r="C58" s="90" t="s">
        <v>64</v>
      </c>
      <c r="D58" s="53">
        <v>3</v>
      </c>
      <c r="E58" s="102"/>
      <c r="F58" s="89">
        <f t="shared" si="2"/>
        <v>0</v>
      </c>
      <c r="H58" s="77"/>
    </row>
    <row r="59" spans="1:8" s="4" customFormat="1" ht="33">
      <c r="A59" s="69" t="s">
        <v>47</v>
      </c>
      <c r="B59" s="107" t="s">
        <v>193</v>
      </c>
      <c r="C59" s="72" t="s">
        <v>30</v>
      </c>
      <c r="D59" s="53">
        <v>2</v>
      </c>
      <c r="E59" s="102"/>
      <c r="F59" s="89">
        <f t="shared" si="2"/>
        <v>0</v>
      </c>
      <c r="H59" s="77"/>
    </row>
    <row r="60" spans="1:8" s="4" customFormat="1" ht="47.25">
      <c r="A60" s="67" t="s">
        <v>48</v>
      </c>
      <c r="B60" s="70" t="s">
        <v>194</v>
      </c>
      <c r="C60" s="48" t="s">
        <v>85</v>
      </c>
      <c r="D60" s="53">
        <v>80</v>
      </c>
      <c r="E60" s="102"/>
      <c r="F60" s="89">
        <f t="shared" si="2"/>
        <v>0</v>
      </c>
      <c r="H60" s="77"/>
    </row>
    <row r="61" spans="1:8" s="4" customFormat="1" ht="31.5">
      <c r="A61" s="69" t="s">
        <v>49</v>
      </c>
      <c r="B61" s="70" t="s">
        <v>164</v>
      </c>
      <c r="C61" s="48" t="s">
        <v>85</v>
      </c>
      <c r="D61" s="53">
        <v>200</v>
      </c>
      <c r="E61" s="102"/>
      <c r="F61" s="89">
        <f t="shared" si="2"/>
        <v>0</v>
      </c>
      <c r="H61" s="77"/>
    </row>
    <row r="62" spans="1:8" s="4" customFormat="1" ht="47.25">
      <c r="A62" s="67" t="s">
        <v>50</v>
      </c>
      <c r="B62" s="70" t="s">
        <v>195</v>
      </c>
      <c r="C62" s="48" t="s">
        <v>85</v>
      </c>
      <c r="D62" s="53">
        <v>120</v>
      </c>
      <c r="E62" s="102"/>
      <c r="F62" s="89">
        <f t="shared" si="2"/>
        <v>0</v>
      </c>
      <c r="H62" s="77"/>
    </row>
    <row r="63" spans="1:8" s="4" customFormat="1" ht="31.5">
      <c r="A63" s="69" t="s">
        <v>51</v>
      </c>
      <c r="B63" s="70" t="s">
        <v>181</v>
      </c>
      <c r="C63" s="82" t="s">
        <v>84</v>
      </c>
      <c r="D63" s="75">
        <v>15</v>
      </c>
      <c r="E63" s="103"/>
      <c r="F63" s="87">
        <f t="shared" si="2"/>
        <v>0</v>
      </c>
      <c r="H63" s="77"/>
    </row>
    <row r="64" spans="1:8" s="4" customFormat="1" ht="18.75">
      <c r="A64" s="67" t="s">
        <v>52</v>
      </c>
      <c r="B64" s="47" t="s">
        <v>171</v>
      </c>
      <c r="C64" s="82" t="s">
        <v>84</v>
      </c>
      <c r="D64" s="75">
        <v>50</v>
      </c>
      <c r="E64" s="103"/>
      <c r="F64" s="87">
        <f t="shared" si="2"/>
        <v>0</v>
      </c>
      <c r="H64" s="77"/>
    </row>
    <row r="65" spans="1:8" s="4" customFormat="1" ht="18.75">
      <c r="A65" s="69" t="s">
        <v>53</v>
      </c>
      <c r="B65" s="47" t="s">
        <v>163</v>
      </c>
      <c r="C65" s="48" t="s">
        <v>84</v>
      </c>
      <c r="D65" s="53">
        <v>40</v>
      </c>
      <c r="E65" s="102"/>
      <c r="F65" s="89">
        <f t="shared" si="2"/>
        <v>0</v>
      </c>
      <c r="H65" s="77"/>
    </row>
    <row r="66" spans="1:8" s="4" customFormat="1" ht="47.25">
      <c r="A66" s="67" t="s">
        <v>54</v>
      </c>
      <c r="B66" s="70" t="s">
        <v>196</v>
      </c>
      <c r="C66" s="48" t="s">
        <v>85</v>
      </c>
      <c r="D66" s="53">
        <v>15</v>
      </c>
      <c r="E66" s="102"/>
      <c r="F66" s="89">
        <f t="shared" si="2"/>
        <v>0</v>
      </c>
      <c r="H66" s="77"/>
    </row>
    <row r="67" spans="1:8" s="4" customFormat="1" ht="47.25">
      <c r="A67" s="69" t="s">
        <v>55</v>
      </c>
      <c r="B67" s="70" t="s">
        <v>197</v>
      </c>
      <c r="C67" s="48" t="s">
        <v>85</v>
      </c>
      <c r="D67" s="53">
        <v>5</v>
      </c>
      <c r="E67" s="102"/>
      <c r="F67" s="89">
        <f t="shared" si="2"/>
        <v>0</v>
      </c>
      <c r="H67" s="77"/>
    </row>
    <row r="68" spans="1:8" s="4" customFormat="1" ht="47.25">
      <c r="A68" s="67" t="s">
        <v>56</v>
      </c>
      <c r="B68" s="71" t="s">
        <v>198</v>
      </c>
      <c r="C68" s="48" t="s">
        <v>85</v>
      </c>
      <c r="D68" s="53">
        <v>5</v>
      </c>
      <c r="E68" s="102"/>
      <c r="F68" s="57">
        <f t="shared" si="2"/>
        <v>0</v>
      </c>
      <c r="H68" s="77"/>
    </row>
    <row r="69" spans="1:8" s="4" customFormat="1" ht="18.75">
      <c r="A69" s="76" t="s">
        <v>57</v>
      </c>
      <c r="B69" s="71" t="s">
        <v>156</v>
      </c>
      <c r="C69" s="82" t="s">
        <v>85</v>
      </c>
      <c r="D69" s="75">
        <v>10</v>
      </c>
      <c r="E69" s="103"/>
      <c r="F69" s="65">
        <f t="shared" si="2"/>
        <v>0</v>
      </c>
      <c r="H69" s="77"/>
    </row>
    <row r="70" spans="1:8" s="4" customFormat="1" ht="31.5">
      <c r="A70" s="76" t="s">
        <v>144</v>
      </c>
      <c r="B70" s="91" t="s">
        <v>161</v>
      </c>
      <c r="C70" s="93" t="s">
        <v>122</v>
      </c>
      <c r="D70" s="75">
        <v>150</v>
      </c>
      <c r="E70" s="103"/>
      <c r="F70" s="65">
        <f t="shared" si="2"/>
        <v>0</v>
      </c>
      <c r="H70" s="77"/>
    </row>
    <row r="71" spans="1:8" s="4" customFormat="1" ht="31.5">
      <c r="A71" s="76" t="s">
        <v>65</v>
      </c>
      <c r="B71" s="71" t="s">
        <v>199</v>
      </c>
      <c r="C71" s="82" t="s">
        <v>85</v>
      </c>
      <c r="D71" s="75">
        <v>20</v>
      </c>
      <c r="E71" s="103"/>
      <c r="F71" s="57">
        <f t="shared" si="2"/>
        <v>0</v>
      </c>
      <c r="H71" s="77"/>
    </row>
    <row r="72" spans="1:8" s="4" customFormat="1" ht="63">
      <c r="A72" s="74" t="s">
        <v>66</v>
      </c>
      <c r="B72" s="71" t="s">
        <v>200</v>
      </c>
      <c r="C72" s="84" t="s">
        <v>28</v>
      </c>
      <c r="D72" s="75">
        <v>150</v>
      </c>
      <c r="E72" s="103"/>
      <c r="F72" s="57">
        <f t="shared" si="2"/>
        <v>0</v>
      </c>
      <c r="H72" s="77"/>
    </row>
    <row r="73" spans="1:8" s="4" customFormat="1" ht="31.5">
      <c r="A73" s="76" t="s">
        <v>67</v>
      </c>
      <c r="B73" s="71" t="s">
        <v>118</v>
      </c>
      <c r="C73" s="82" t="s">
        <v>85</v>
      </c>
      <c r="D73" s="75">
        <v>20</v>
      </c>
      <c r="E73" s="103"/>
      <c r="F73" s="57">
        <f t="shared" si="2"/>
        <v>0</v>
      </c>
      <c r="H73" s="77"/>
    </row>
    <row r="74" spans="1:8" s="4" customFormat="1" ht="31.5">
      <c r="A74" s="74" t="s">
        <v>68</v>
      </c>
      <c r="B74" s="71" t="s">
        <v>160</v>
      </c>
      <c r="C74" s="82" t="s">
        <v>85</v>
      </c>
      <c r="D74" s="75">
        <v>75</v>
      </c>
      <c r="E74" s="103"/>
      <c r="F74" s="57">
        <f t="shared" si="2"/>
        <v>0</v>
      </c>
      <c r="H74" s="77"/>
    </row>
    <row r="75" spans="1:8" s="4" customFormat="1" ht="47.25">
      <c r="A75" s="76" t="s">
        <v>69</v>
      </c>
      <c r="B75" s="71" t="s">
        <v>201</v>
      </c>
      <c r="C75" s="82" t="s">
        <v>85</v>
      </c>
      <c r="D75" s="75">
        <v>2</v>
      </c>
      <c r="E75" s="103"/>
      <c r="F75" s="57">
        <f t="shared" si="2"/>
        <v>0</v>
      </c>
      <c r="H75" s="77"/>
    </row>
    <row r="76" spans="1:8" s="4" customFormat="1" ht="15.75">
      <c r="A76" s="74" t="s">
        <v>70</v>
      </c>
      <c r="B76" s="83" t="s">
        <v>159</v>
      </c>
      <c r="C76" s="84" t="s">
        <v>28</v>
      </c>
      <c r="D76" s="75">
        <v>30</v>
      </c>
      <c r="E76" s="103"/>
      <c r="F76" s="65">
        <f t="shared" si="2"/>
        <v>0</v>
      </c>
      <c r="H76" s="77"/>
    </row>
    <row r="77" spans="1:8" s="4" customFormat="1" ht="31.5">
      <c r="A77" s="76" t="s">
        <v>71</v>
      </c>
      <c r="B77" s="71" t="s">
        <v>202</v>
      </c>
      <c r="C77" s="48" t="s">
        <v>85</v>
      </c>
      <c r="D77" s="53">
        <v>40</v>
      </c>
      <c r="E77" s="103"/>
      <c r="F77" s="57">
        <f t="shared" si="2"/>
        <v>0</v>
      </c>
      <c r="H77" s="77"/>
    </row>
    <row r="78" spans="1:8" s="4" customFormat="1" ht="31.5">
      <c r="A78" s="74" t="s">
        <v>72</v>
      </c>
      <c r="B78" s="71" t="s">
        <v>203</v>
      </c>
      <c r="C78" s="72" t="s">
        <v>28</v>
      </c>
      <c r="D78" s="53">
        <v>125</v>
      </c>
      <c r="E78" s="100"/>
      <c r="F78" s="57">
        <f t="shared" si="2"/>
        <v>0</v>
      </c>
      <c r="H78" s="77"/>
    </row>
    <row r="79" spans="1:8" s="4" customFormat="1" ht="15.75">
      <c r="A79" s="76" t="s">
        <v>73</v>
      </c>
      <c r="B79" s="78" t="s">
        <v>95</v>
      </c>
      <c r="C79" s="84" t="s">
        <v>28</v>
      </c>
      <c r="D79" s="75">
        <v>250</v>
      </c>
      <c r="E79" s="100"/>
      <c r="F79" s="57">
        <f t="shared" si="2"/>
        <v>0</v>
      </c>
      <c r="H79" s="77"/>
    </row>
    <row r="80" spans="1:8" s="4" customFormat="1" ht="18.75">
      <c r="A80" s="74" t="s">
        <v>74</v>
      </c>
      <c r="B80" s="83" t="s">
        <v>119</v>
      </c>
      <c r="C80" s="85" t="s">
        <v>27</v>
      </c>
      <c r="D80" s="75">
        <v>20</v>
      </c>
      <c r="E80" s="100"/>
      <c r="F80" s="57">
        <f t="shared" si="2"/>
        <v>0</v>
      </c>
      <c r="H80" s="77"/>
    </row>
    <row r="81" spans="1:8" s="4" customFormat="1" ht="33" customHeight="1">
      <c r="A81" s="76" t="s">
        <v>75</v>
      </c>
      <c r="B81" s="78" t="s">
        <v>120</v>
      </c>
      <c r="C81" s="85" t="s">
        <v>27</v>
      </c>
      <c r="D81" s="75">
        <v>20</v>
      </c>
      <c r="E81" s="100"/>
      <c r="F81" s="57">
        <f t="shared" si="2"/>
        <v>0</v>
      </c>
      <c r="H81" s="77"/>
    </row>
    <row r="82" spans="1:8" s="4" customFormat="1" ht="31.5">
      <c r="A82" s="74" t="s">
        <v>76</v>
      </c>
      <c r="B82" s="83" t="s">
        <v>158</v>
      </c>
      <c r="C82" s="85" t="s">
        <v>27</v>
      </c>
      <c r="D82" s="75">
        <v>15</v>
      </c>
      <c r="E82" s="103"/>
      <c r="F82" s="57">
        <f t="shared" si="2"/>
        <v>0</v>
      </c>
      <c r="H82" s="77"/>
    </row>
    <row r="83" spans="1:8" s="4" customFormat="1" ht="31.5">
      <c r="A83" s="76" t="s">
        <v>77</v>
      </c>
      <c r="B83" s="71" t="s">
        <v>182</v>
      </c>
      <c r="C83" s="82" t="s">
        <v>85</v>
      </c>
      <c r="D83" s="75">
        <v>15</v>
      </c>
      <c r="E83" s="103"/>
      <c r="F83" s="65">
        <f t="shared" si="2"/>
        <v>0</v>
      </c>
      <c r="H83" s="77"/>
    </row>
    <row r="84" spans="1:8" s="4" customFormat="1" ht="47.25">
      <c r="A84" s="76" t="s">
        <v>145</v>
      </c>
      <c r="B84" s="92" t="s">
        <v>123</v>
      </c>
      <c r="C84" s="93" t="s">
        <v>28</v>
      </c>
      <c r="D84" s="75">
        <v>50</v>
      </c>
      <c r="E84" s="103"/>
      <c r="F84" s="65">
        <f t="shared" si="2"/>
        <v>0</v>
      </c>
      <c r="H84" s="77"/>
    </row>
    <row r="85" spans="1:8" s="14" customFormat="1" ht="35.25" customHeight="1">
      <c r="A85" s="76" t="s">
        <v>78</v>
      </c>
      <c r="B85" s="83" t="s">
        <v>133</v>
      </c>
      <c r="C85" s="84" t="s">
        <v>28</v>
      </c>
      <c r="D85" s="75">
        <v>10</v>
      </c>
      <c r="E85" s="103"/>
      <c r="F85" s="68">
        <f t="shared" si="2"/>
        <v>0</v>
      </c>
      <c r="H85" s="79"/>
    </row>
    <row r="86" spans="1:8" s="14" customFormat="1" ht="15.75">
      <c r="A86" s="76" t="s">
        <v>146</v>
      </c>
      <c r="B86" s="91" t="s">
        <v>179</v>
      </c>
      <c r="C86" s="93" t="s">
        <v>122</v>
      </c>
      <c r="D86" s="75">
        <v>300</v>
      </c>
      <c r="E86" s="103"/>
      <c r="F86" s="68">
        <f t="shared" si="2"/>
        <v>0</v>
      </c>
      <c r="H86" s="79"/>
    </row>
    <row r="87" spans="1:8" s="4" customFormat="1" ht="47.25">
      <c r="A87" s="76" t="s">
        <v>132</v>
      </c>
      <c r="B87" s="71" t="s">
        <v>204</v>
      </c>
      <c r="C87" s="72" t="s">
        <v>28</v>
      </c>
      <c r="D87" s="53">
        <v>32</v>
      </c>
      <c r="E87" s="103"/>
      <c r="F87" s="68">
        <f t="shared" si="2"/>
        <v>0</v>
      </c>
      <c r="H87" s="77"/>
    </row>
    <row r="88" spans="1:8" s="4" customFormat="1" ht="31.5">
      <c r="A88" s="76" t="s">
        <v>131</v>
      </c>
      <c r="B88" s="71" t="s">
        <v>169</v>
      </c>
      <c r="C88" s="72" t="s">
        <v>28</v>
      </c>
      <c r="D88" s="53">
        <v>30</v>
      </c>
      <c r="E88" s="105"/>
      <c r="F88" s="68">
        <f t="shared" si="2"/>
        <v>0</v>
      </c>
      <c r="H88" s="77"/>
    </row>
    <row r="89" spans="1:8" s="4" customFormat="1" ht="33" customHeight="1">
      <c r="A89" s="74" t="s">
        <v>79</v>
      </c>
      <c r="B89" s="71" t="s">
        <v>125</v>
      </c>
      <c r="C89" s="72" t="s">
        <v>28</v>
      </c>
      <c r="D89" s="53">
        <v>800</v>
      </c>
      <c r="E89" s="105"/>
      <c r="F89" s="68">
        <f t="shared" si="2"/>
        <v>0</v>
      </c>
      <c r="H89" s="77"/>
    </row>
    <row r="90" spans="1:8" s="4" customFormat="1" ht="33" customHeight="1">
      <c r="A90" s="76" t="s">
        <v>80</v>
      </c>
      <c r="B90" s="83" t="s">
        <v>128</v>
      </c>
      <c r="C90" s="72" t="s">
        <v>28</v>
      </c>
      <c r="D90" s="75">
        <v>30</v>
      </c>
      <c r="E90" s="105"/>
      <c r="F90" s="68">
        <f t="shared" si="2"/>
        <v>0</v>
      </c>
      <c r="H90" s="77"/>
    </row>
    <row r="91" spans="1:8" s="4" customFormat="1" ht="31.5">
      <c r="A91" s="76" t="s">
        <v>81</v>
      </c>
      <c r="B91" s="71" t="s">
        <v>205</v>
      </c>
      <c r="C91" s="72" t="s">
        <v>28</v>
      </c>
      <c r="D91" s="53">
        <v>20</v>
      </c>
      <c r="E91" s="103"/>
      <c r="F91" s="65">
        <f t="shared" si="2"/>
        <v>0</v>
      </c>
      <c r="H91" s="77"/>
    </row>
    <row r="92" spans="1:8" s="4" customFormat="1" ht="31.5">
      <c r="A92" s="76" t="s">
        <v>126</v>
      </c>
      <c r="B92" s="83" t="s">
        <v>129</v>
      </c>
      <c r="C92" s="72" t="s">
        <v>30</v>
      </c>
      <c r="D92" s="75">
        <v>3</v>
      </c>
      <c r="E92" s="105"/>
      <c r="F92" s="68">
        <f t="shared" si="2"/>
        <v>0</v>
      </c>
      <c r="H92" s="77"/>
    </row>
    <row r="93" spans="1:8" s="4" customFormat="1" ht="31.5">
      <c r="A93" s="76" t="s">
        <v>127</v>
      </c>
      <c r="B93" s="71" t="s">
        <v>206</v>
      </c>
      <c r="C93" s="72" t="s">
        <v>30</v>
      </c>
      <c r="D93" s="75">
        <v>3</v>
      </c>
      <c r="E93" s="105"/>
      <c r="F93" s="68">
        <f t="shared" si="2"/>
        <v>0</v>
      </c>
      <c r="H93" s="77"/>
    </row>
    <row r="94" spans="1:8" s="4" customFormat="1" ht="31.5">
      <c r="A94" s="76" t="s">
        <v>82</v>
      </c>
      <c r="B94" s="83" t="s">
        <v>183</v>
      </c>
      <c r="C94" s="72" t="s">
        <v>30</v>
      </c>
      <c r="D94" s="75">
        <v>3</v>
      </c>
      <c r="E94" s="105"/>
      <c r="F94" s="68">
        <f t="shared" si="2"/>
        <v>0</v>
      </c>
      <c r="H94" s="77"/>
    </row>
    <row r="95" spans="1:8" s="4" customFormat="1" ht="15.75">
      <c r="A95" s="76" t="s">
        <v>83</v>
      </c>
      <c r="B95" s="83" t="s">
        <v>130</v>
      </c>
      <c r="C95" s="72" t="s">
        <v>30</v>
      </c>
      <c r="D95" s="75">
        <v>3</v>
      </c>
      <c r="E95" s="105"/>
      <c r="F95" s="68">
        <f t="shared" si="2"/>
        <v>0</v>
      </c>
      <c r="H95" s="77"/>
    </row>
    <row r="96" spans="1:8" s="4" customFormat="1" ht="15.75">
      <c r="A96" s="76" t="s">
        <v>147</v>
      </c>
      <c r="B96" s="44" t="s">
        <v>89</v>
      </c>
      <c r="C96" s="45" t="s">
        <v>30</v>
      </c>
      <c r="D96" s="53">
        <v>2</v>
      </c>
      <c r="E96" s="102"/>
      <c r="F96" s="57">
        <f aca="true" t="shared" si="3" ref="F96:F105">E96*D96</f>
        <v>0</v>
      </c>
      <c r="H96" s="77"/>
    </row>
    <row r="97" spans="1:8" s="4" customFormat="1" ht="15.75">
      <c r="A97" s="76" t="s">
        <v>148</v>
      </c>
      <c r="B97" s="44" t="s">
        <v>90</v>
      </c>
      <c r="C97" s="45" t="s">
        <v>30</v>
      </c>
      <c r="D97" s="53">
        <v>2</v>
      </c>
      <c r="E97" s="102"/>
      <c r="F97" s="57">
        <f t="shared" si="3"/>
        <v>0</v>
      </c>
      <c r="H97" s="77"/>
    </row>
    <row r="98" spans="1:8" s="4" customFormat="1" ht="15.75">
      <c r="A98" s="69" t="s">
        <v>149</v>
      </c>
      <c r="B98" s="44" t="s">
        <v>91</v>
      </c>
      <c r="C98" s="45" t="s">
        <v>30</v>
      </c>
      <c r="D98" s="53">
        <v>2</v>
      </c>
      <c r="E98" s="102"/>
      <c r="F98" s="57">
        <f t="shared" si="3"/>
        <v>0</v>
      </c>
      <c r="H98" s="77"/>
    </row>
    <row r="99" spans="1:8" s="4" customFormat="1" ht="15.75">
      <c r="A99" s="67" t="s">
        <v>150</v>
      </c>
      <c r="B99" s="44" t="s">
        <v>92</v>
      </c>
      <c r="C99" s="45" t="s">
        <v>30</v>
      </c>
      <c r="D99" s="53">
        <v>4</v>
      </c>
      <c r="E99" s="102"/>
      <c r="F99" s="57">
        <f t="shared" si="3"/>
        <v>0</v>
      </c>
      <c r="H99" s="77"/>
    </row>
    <row r="100" spans="1:8" s="4" customFormat="1" ht="15.75">
      <c r="A100" s="69" t="s">
        <v>151</v>
      </c>
      <c r="B100" s="44" t="s">
        <v>93</v>
      </c>
      <c r="C100" s="45" t="s">
        <v>28</v>
      </c>
      <c r="D100" s="53">
        <v>72</v>
      </c>
      <c r="E100" s="102"/>
      <c r="F100" s="57">
        <f t="shared" si="3"/>
        <v>0</v>
      </c>
      <c r="H100" s="77"/>
    </row>
    <row r="101" spans="1:8" s="4" customFormat="1" ht="15.75">
      <c r="A101" s="67" t="s">
        <v>152</v>
      </c>
      <c r="B101" s="71" t="s">
        <v>121</v>
      </c>
      <c r="C101" s="72" t="s">
        <v>30</v>
      </c>
      <c r="D101" s="53">
        <v>18</v>
      </c>
      <c r="E101" s="105"/>
      <c r="F101" s="68">
        <f t="shared" si="3"/>
        <v>0</v>
      </c>
      <c r="H101" s="77"/>
    </row>
    <row r="102" spans="1:8" s="4" customFormat="1" ht="15.75">
      <c r="A102" s="67" t="s">
        <v>153</v>
      </c>
      <c r="B102" s="71" t="s">
        <v>180</v>
      </c>
      <c r="C102" s="72" t="s">
        <v>26</v>
      </c>
      <c r="D102" s="53">
        <v>20</v>
      </c>
      <c r="E102" s="105"/>
      <c r="F102" s="68">
        <f t="shared" si="3"/>
        <v>0</v>
      </c>
      <c r="H102" s="77"/>
    </row>
    <row r="103" spans="1:8" s="4" customFormat="1" ht="15.75">
      <c r="A103" s="69" t="s">
        <v>154</v>
      </c>
      <c r="B103" s="71" t="s">
        <v>134</v>
      </c>
      <c r="C103" s="72" t="s">
        <v>26</v>
      </c>
      <c r="D103" s="53">
        <v>10</v>
      </c>
      <c r="E103" s="105"/>
      <c r="F103" s="68">
        <f t="shared" si="3"/>
        <v>0</v>
      </c>
      <c r="H103" s="77"/>
    </row>
    <row r="104" spans="1:8" s="4" customFormat="1" ht="15.75">
      <c r="A104" s="69" t="s">
        <v>155</v>
      </c>
      <c r="B104" s="70" t="s">
        <v>124</v>
      </c>
      <c r="C104" s="48" t="s">
        <v>30</v>
      </c>
      <c r="D104" s="53">
        <v>450</v>
      </c>
      <c r="E104" s="106"/>
      <c r="F104" s="89">
        <f t="shared" si="3"/>
        <v>0</v>
      </c>
      <c r="H104" s="77"/>
    </row>
    <row r="105" spans="1:8" s="4" customFormat="1" ht="15.75">
      <c r="A105" s="69" t="s">
        <v>86</v>
      </c>
      <c r="B105" s="70" t="s">
        <v>178</v>
      </c>
      <c r="C105" s="48" t="s">
        <v>30</v>
      </c>
      <c r="D105" s="53">
        <v>1500</v>
      </c>
      <c r="E105" s="101"/>
      <c r="F105" s="89">
        <f t="shared" si="3"/>
        <v>0</v>
      </c>
      <c r="H105" s="77"/>
    </row>
    <row r="106" spans="1:8" s="14" customFormat="1" ht="47.25">
      <c r="A106" s="67" t="s">
        <v>87</v>
      </c>
      <c r="B106" s="70" t="s">
        <v>168</v>
      </c>
      <c r="C106" s="48" t="s">
        <v>26</v>
      </c>
      <c r="D106" s="53">
        <v>300</v>
      </c>
      <c r="E106" s="101"/>
      <c r="F106" s="89">
        <f>E106*D106</f>
        <v>0</v>
      </c>
      <c r="H106" s="79"/>
    </row>
    <row r="107" spans="1:8" s="14" customFormat="1" ht="47.25">
      <c r="A107" s="69" t="s">
        <v>88</v>
      </c>
      <c r="B107" s="70" t="s">
        <v>167</v>
      </c>
      <c r="C107" s="48" t="s">
        <v>26</v>
      </c>
      <c r="D107" s="53">
        <v>300</v>
      </c>
      <c r="E107" s="101"/>
      <c r="F107" s="89">
        <f>E107*D107</f>
        <v>0</v>
      </c>
      <c r="H107" s="79"/>
    </row>
    <row r="108" spans="1:8" s="14" customFormat="1" ht="47.25">
      <c r="A108" s="69" t="s">
        <v>94</v>
      </c>
      <c r="B108" s="70" t="s">
        <v>166</v>
      </c>
      <c r="C108" s="48" t="s">
        <v>26</v>
      </c>
      <c r="D108" s="53">
        <v>1000</v>
      </c>
      <c r="E108" s="101"/>
      <c r="F108" s="89">
        <f>E108*D108</f>
        <v>0</v>
      </c>
      <c r="H108" s="79"/>
    </row>
    <row r="109" spans="1:8" s="14" customFormat="1" ht="48" thickBot="1">
      <c r="A109" s="67" t="s">
        <v>157</v>
      </c>
      <c r="B109" s="70" t="s">
        <v>175</v>
      </c>
      <c r="C109" s="48" t="s">
        <v>26</v>
      </c>
      <c r="D109" s="53">
        <v>300</v>
      </c>
      <c r="E109" s="101"/>
      <c r="F109" s="89">
        <f>E109*D109</f>
        <v>0</v>
      </c>
      <c r="H109" s="79"/>
    </row>
    <row r="110" spans="1:6" s="4" customFormat="1" ht="7.5" customHeight="1" thickBot="1">
      <c r="A110" s="21"/>
      <c r="B110" s="35"/>
      <c r="C110" s="11"/>
      <c r="D110" s="12"/>
      <c r="E110" s="41"/>
      <c r="F110" s="59"/>
    </row>
    <row r="111" spans="1:6" s="4" customFormat="1" ht="18.75" customHeight="1" thickBot="1">
      <c r="A111" s="226" t="s">
        <v>24</v>
      </c>
      <c r="B111" s="227"/>
      <c r="C111" s="227"/>
      <c r="D111" s="227"/>
      <c r="E111" s="228">
        <f>F30+F12+F10</f>
        <v>0</v>
      </c>
      <c r="F111" s="229"/>
    </row>
    <row r="112" spans="1:6" s="4" customFormat="1" ht="7.5" customHeight="1">
      <c r="A112" s="230"/>
      <c r="B112" s="231"/>
      <c r="C112" s="231"/>
      <c r="D112" s="231"/>
      <c r="E112" s="231"/>
      <c r="F112" s="232"/>
    </row>
    <row r="113" spans="1:6" s="13" customFormat="1" ht="18.75" customHeight="1">
      <c r="A113" s="233" t="s">
        <v>211</v>
      </c>
      <c r="B113" s="234"/>
      <c r="C113" s="234"/>
      <c r="D113" s="234"/>
      <c r="E113" s="234"/>
      <c r="F113" s="235"/>
    </row>
    <row r="114" spans="1:6" ht="79.5" customHeight="1" thickBot="1">
      <c r="A114" s="205" t="s">
        <v>387</v>
      </c>
      <c r="B114" s="206"/>
      <c r="C114" s="206"/>
      <c r="D114" s="206"/>
      <c r="E114" s="206"/>
      <c r="F114" s="207"/>
    </row>
    <row r="115" ht="15.75">
      <c r="A115" s="37"/>
    </row>
    <row r="116" spans="5:6" s="4" customFormat="1" ht="15.75">
      <c r="E116" s="31"/>
      <c r="F116" s="31"/>
    </row>
    <row r="117" spans="5:6" s="4" customFormat="1" ht="15.75">
      <c r="E117" s="31"/>
      <c r="F117" s="31"/>
    </row>
  </sheetData>
  <sheetProtection selectLockedCells="1" selectUnlockedCells="1"/>
  <mergeCells count="14">
    <mergeCell ref="A111:D111"/>
    <mergeCell ref="E111:F111"/>
    <mergeCell ref="A112:F112"/>
    <mergeCell ref="A113:F113"/>
    <mergeCell ref="A114:F114"/>
    <mergeCell ref="A2:F2"/>
    <mergeCell ref="B3:F3"/>
    <mergeCell ref="A4:F4"/>
    <mergeCell ref="A6:B6"/>
    <mergeCell ref="A7:A8"/>
    <mergeCell ref="B7:B8"/>
    <mergeCell ref="C7:C8"/>
    <mergeCell ref="D7:D8"/>
    <mergeCell ref="E7:F7"/>
  </mergeCells>
  <printOptions horizontalCentered="1"/>
  <pageMargins left="0.03937007874015748" right="0.03937007874015748" top="0.03937007874015748" bottom="0.03937007874015748" header="0.1968503937007874" footer="0"/>
  <pageSetup fitToHeight="2" fitToWidth="1" horizontalDpi="300" verticalDpi="300" orientation="portrait" paperSize="9" scale="52" r:id="rId2"/>
  <headerFooter alignWithMargins="0">
    <oddFooter>&amp;Cpágina &amp;P de &amp;N</oddFooter>
  </headerFooter>
  <rowBreaks count="2" manualBreakCount="2">
    <brk id="48" max="5" man="1"/>
    <brk id="77" max="5" man="1"/>
  </rowBreaks>
  <drawing r:id="rId1"/>
</worksheet>
</file>

<file path=xl/worksheets/sheet2.xml><?xml version="1.0" encoding="utf-8"?>
<worksheet xmlns="http://schemas.openxmlformats.org/spreadsheetml/2006/main" xmlns:r="http://schemas.openxmlformats.org/officeDocument/2006/relationships">
  <dimension ref="A1:Q100"/>
  <sheetViews>
    <sheetView view="pageBreakPreview" zoomScale="80" zoomScaleSheetLayoutView="80" zoomScalePageLayoutView="0" workbookViewId="0" topLeftCell="A1">
      <selection activeCell="G6" sqref="G6:J6"/>
    </sheetView>
  </sheetViews>
  <sheetFormatPr defaultColWidth="9.140625" defaultRowHeight="12.75"/>
  <cols>
    <col min="1" max="1" width="18.00390625" style="0" customWidth="1"/>
    <col min="3" max="3" width="13.421875" style="0" customWidth="1"/>
    <col min="4" max="4" width="5.28125" style="0" customWidth="1"/>
    <col min="5" max="5" width="4.7109375" style="0" customWidth="1"/>
    <col min="6" max="6" width="5.7109375" style="0" customWidth="1"/>
    <col min="7" max="7" width="8.421875" style="0" customWidth="1"/>
    <col min="8" max="8" width="9.421875" style="0" customWidth="1"/>
    <col min="9" max="9" width="12.140625" style="0" customWidth="1"/>
    <col min="10" max="10" width="13.00390625" style="0" customWidth="1"/>
    <col min="11" max="11" width="27.140625" style="0" bestFit="1" customWidth="1"/>
  </cols>
  <sheetData>
    <row r="1" spans="1:11" ht="17.25" thickBot="1" thickTop="1">
      <c r="A1" s="319" t="s">
        <v>212</v>
      </c>
      <c r="B1" s="320"/>
      <c r="C1" s="320"/>
      <c r="D1" s="320"/>
      <c r="E1" s="320"/>
      <c r="F1" s="320"/>
      <c r="G1" s="320"/>
      <c r="H1" s="320"/>
      <c r="I1" s="320"/>
      <c r="J1" s="320"/>
      <c r="K1" s="321"/>
    </row>
    <row r="2" spans="1:11" ht="13.5" thickTop="1">
      <c r="A2" s="322" t="s">
        <v>276</v>
      </c>
      <c r="B2" s="323"/>
      <c r="C2" s="323"/>
      <c r="D2" s="323"/>
      <c r="E2" s="323"/>
      <c r="F2" s="323"/>
      <c r="G2" s="323"/>
      <c r="H2" s="323"/>
      <c r="I2" s="323"/>
      <c r="J2" s="323"/>
      <c r="K2" s="324"/>
    </row>
    <row r="3" spans="1:11" ht="13.5" thickBot="1">
      <c r="A3" s="325"/>
      <c r="B3" s="326"/>
      <c r="C3" s="326"/>
      <c r="D3" s="326"/>
      <c r="E3" s="326"/>
      <c r="F3" s="326"/>
      <c r="G3" s="326"/>
      <c r="H3" s="326"/>
      <c r="I3" s="326"/>
      <c r="J3" s="326"/>
      <c r="K3" s="327"/>
    </row>
    <row r="4" spans="1:17" ht="16.5" thickBot="1" thickTop="1">
      <c r="A4" s="245"/>
      <c r="B4" s="328"/>
      <c r="C4" s="328"/>
      <c r="D4" s="328"/>
      <c r="E4" s="328"/>
      <c r="F4" s="328"/>
      <c r="G4" s="328"/>
      <c r="H4" s="328"/>
      <c r="I4" s="328"/>
      <c r="J4" s="328"/>
      <c r="K4" s="328"/>
      <c r="O4" s="198"/>
      <c r="P4" s="198"/>
      <c r="Q4" s="198"/>
    </row>
    <row r="5" spans="1:17" ht="16.5" thickBot="1" thickTop="1">
      <c r="A5" s="244" t="s">
        <v>360</v>
      </c>
      <c r="B5" s="245"/>
      <c r="C5" s="245"/>
      <c r="D5" s="245"/>
      <c r="E5" s="245"/>
      <c r="F5" s="246"/>
      <c r="G5" s="247" t="s">
        <v>413</v>
      </c>
      <c r="H5" s="248"/>
      <c r="I5" s="248"/>
      <c r="J5" s="249"/>
      <c r="K5" s="180">
        <f>'ENCARGOS SOCIAIS'!I60</f>
        <v>0</v>
      </c>
      <c r="O5" s="198"/>
      <c r="P5" s="199"/>
      <c r="Q5" s="198"/>
    </row>
    <row r="6" spans="1:17" ht="16.5" customHeight="1" thickBot="1" thickTop="1">
      <c r="A6" s="244" t="s">
        <v>361</v>
      </c>
      <c r="B6" s="245"/>
      <c r="C6" s="245"/>
      <c r="D6" s="245"/>
      <c r="E6" s="245"/>
      <c r="F6" s="246"/>
      <c r="G6" s="247" t="s">
        <v>363</v>
      </c>
      <c r="H6" s="248"/>
      <c r="I6" s="248"/>
      <c r="J6" s="249"/>
      <c r="K6" s="180">
        <f>BDI!D25</f>
        <v>0</v>
      </c>
      <c r="O6" s="198"/>
      <c r="P6" s="198"/>
      <c r="Q6" s="198"/>
    </row>
    <row r="7" spans="1:17" ht="16.5" thickBot="1" thickTop="1">
      <c r="A7" s="178"/>
      <c r="B7" s="179"/>
      <c r="C7" s="179"/>
      <c r="D7" s="179"/>
      <c r="E7" s="179"/>
      <c r="F7" s="179"/>
      <c r="G7" s="179"/>
      <c r="H7" s="179"/>
      <c r="I7" s="179"/>
      <c r="J7" s="179"/>
      <c r="K7" s="179"/>
      <c r="O7" s="198"/>
      <c r="P7" s="198"/>
      <c r="Q7" s="198"/>
    </row>
    <row r="8" spans="1:11" ht="16.5" thickBot="1" thickTop="1">
      <c r="A8" s="329" t="s">
        <v>213</v>
      </c>
      <c r="B8" s="330"/>
      <c r="C8" s="330"/>
      <c r="D8" s="330"/>
      <c r="E8" s="330"/>
      <c r="F8" s="330"/>
      <c r="G8" s="330"/>
      <c r="H8" s="330"/>
      <c r="I8" s="330"/>
      <c r="J8" s="330"/>
      <c r="K8" s="331"/>
    </row>
    <row r="9" spans="1:11" ht="14.25" thickBot="1" thickTop="1">
      <c r="A9" s="108"/>
      <c r="B9" s="108"/>
      <c r="C9" s="108"/>
      <c r="D9" s="108"/>
      <c r="E9" s="108"/>
      <c r="F9" s="108"/>
      <c r="G9" s="108"/>
      <c r="H9" s="108"/>
      <c r="I9" s="108"/>
      <c r="J9" s="108"/>
      <c r="K9" s="108"/>
    </row>
    <row r="10" spans="1:11" ht="14.25" thickBot="1" thickTop="1">
      <c r="A10" s="283" t="s">
        <v>214</v>
      </c>
      <c r="B10" s="284"/>
      <c r="C10" s="284"/>
      <c r="D10" s="284"/>
      <c r="E10" s="284"/>
      <c r="F10" s="284"/>
      <c r="G10" s="284"/>
      <c r="H10" s="284"/>
      <c r="I10" s="284"/>
      <c r="J10" s="284"/>
      <c r="K10" s="285"/>
    </row>
    <row r="11" spans="1:11" ht="14.25" thickBot="1" thickTop="1">
      <c r="A11" s="280" t="s">
        <v>215</v>
      </c>
      <c r="B11" s="281"/>
      <c r="C11" s="281"/>
      <c r="D11" s="281"/>
      <c r="E11" s="281"/>
      <c r="F11" s="281"/>
      <c r="G11" s="281"/>
      <c r="H11" s="281"/>
      <c r="I11" s="281"/>
      <c r="J11" s="282"/>
      <c r="K11" s="109" t="s">
        <v>216</v>
      </c>
    </row>
    <row r="12" spans="1:11" ht="43.5" customHeight="1" thickBot="1" thickTop="1">
      <c r="A12" s="316" t="s">
        <v>388</v>
      </c>
      <c r="B12" s="317"/>
      <c r="C12" s="317"/>
      <c r="D12" s="317"/>
      <c r="E12" s="317"/>
      <c r="F12" s="317"/>
      <c r="G12" s="317"/>
      <c r="H12" s="317"/>
      <c r="I12" s="317"/>
      <c r="J12" s="318"/>
      <c r="K12" s="110"/>
    </row>
    <row r="13" spans="1:11" ht="95.25" customHeight="1" thickBot="1" thickTop="1">
      <c r="A13" s="316" t="s">
        <v>389</v>
      </c>
      <c r="B13" s="317"/>
      <c r="C13" s="317"/>
      <c r="D13" s="317"/>
      <c r="E13" s="317"/>
      <c r="F13" s="317"/>
      <c r="G13" s="317"/>
      <c r="H13" s="317"/>
      <c r="I13" s="317"/>
      <c r="J13" s="318"/>
      <c r="K13" s="110"/>
    </row>
    <row r="14" spans="1:11" ht="69.75" customHeight="1" thickBot="1" thickTop="1">
      <c r="A14" s="316" t="s">
        <v>390</v>
      </c>
      <c r="B14" s="317"/>
      <c r="C14" s="317"/>
      <c r="D14" s="317"/>
      <c r="E14" s="317"/>
      <c r="F14" s="317"/>
      <c r="G14" s="317"/>
      <c r="H14" s="317"/>
      <c r="I14" s="317"/>
      <c r="J14" s="318"/>
      <c r="K14" s="110"/>
    </row>
    <row r="15" spans="1:11" ht="77.25" customHeight="1" thickBot="1" thickTop="1">
      <c r="A15" s="316" t="s">
        <v>391</v>
      </c>
      <c r="B15" s="317"/>
      <c r="C15" s="317"/>
      <c r="D15" s="317"/>
      <c r="E15" s="317"/>
      <c r="F15" s="317"/>
      <c r="G15" s="317"/>
      <c r="H15" s="317"/>
      <c r="I15" s="317"/>
      <c r="J15" s="318"/>
      <c r="K15" s="110"/>
    </row>
    <row r="16" spans="1:11" ht="30.75" customHeight="1" thickBot="1" thickTop="1">
      <c r="A16" s="316" t="s">
        <v>392</v>
      </c>
      <c r="B16" s="317"/>
      <c r="C16" s="317"/>
      <c r="D16" s="317"/>
      <c r="E16" s="317"/>
      <c r="F16" s="317"/>
      <c r="G16" s="317"/>
      <c r="H16" s="317"/>
      <c r="I16" s="317"/>
      <c r="J16" s="318"/>
      <c r="K16" s="110"/>
    </row>
    <row r="17" spans="1:11" ht="14.25" thickBot="1" thickTop="1">
      <c r="A17" s="269"/>
      <c r="B17" s="270"/>
      <c r="C17" s="270"/>
      <c r="D17" s="270"/>
      <c r="E17" s="270"/>
      <c r="F17" s="270"/>
      <c r="G17" s="270"/>
      <c r="H17" s="270"/>
      <c r="I17" s="270"/>
      <c r="J17" s="271"/>
      <c r="K17" s="111"/>
    </row>
    <row r="18" spans="1:11" ht="14.25" thickBot="1" thickTop="1">
      <c r="A18" s="302"/>
      <c r="B18" s="302"/>
      <c r="C18" s="302"/>
      <c r="D18" s="302"/>
      <c r="E18" s="302"/>
      <c r="F18" s="302"/>
      <c r="G18" s="302"/>
      <c r="H18" s="303"/>
      <c r="I18" s="242" t="s">
        <v>217</v>
      </c>
      <c r="J18" s="243"/>
      <c r="K18" s="112">
        <f>SUM(K12:K16)</f>
        <v>0</v>
      </c>
    </row>
    <row r="19" spans="1:11" ht="14.25" thickBot="1" thickTop="1">
      <c r="A19" s="113"/>
      <c r="B19" s="113"/>
      <c r="C19" s="113"/>
      <c r="D19" s="113"/>
      <c r="E19" s="113"/>
      <c r="F19" s="113"/>
      <c r="G19" s="113"/>
      <c r="H19" s="113"/>
      <c r="I19" s="114"/>
      <c r="J19" s="114"/>
      <c r="K19" s="115"/>
    </row>
    <row r="20" spans="1:11" ht="14.25" thickBot="1" thickTop="1">
      <c r="A20" s="236" t="s">
        <v>218</v>
      </c>
      <c r="B20" s="237"/>
      <c r="C20" s="237"/>
      <c r="D20" s="237"/>
      <c r="E20" s="237"/>
      <c r="F20" s="237"/>
      <c r="G20" s="237"/>
      <c r="H20" s="237"/>
      <c r="I20" s="237"/>
      <c r="J20" s="237"/>
      <c r="K20" s="238"/>
    </row>
    <row r="21" spans="1:11" ht="14.25" thickBot="1" thickTop="1">
      <c r="A21" s="116"/>
      <c r="B21" s="108"/>
      <c r="C21" s="116"/>
      <c r="D21" s="116"/>
      <c r="E21" s="116"/>
      <c r="F21" s="116"/>
      <c r="G21" s="116"/>
      <c r="H21" s="116"/>
      <c r="I21" s="116"/>
      <c r="J21" s="108"/>
      <c r="K21" s="116"/>
    </row>
    <row r="22" spans="1:11" ht="13.5" thickTop="1">
      <c r="A22" s="117" t="s">
        <v>219</v>
      </c>
      <c r="B22" s="117" t="s">
        <v>220</v>
      </c>
      <c r="C22" s="117" t="s">
        <v>221</v>
      </c>
      <c r="D22" s="250" t="s">
        <v>222</v>
      </c>
      <c r="E22" s="251"/>
      <c r="F22" s="304"/>
      <c r="G22" s="250" t="s">
        <v>223</v>
      </c>
      <c r="H22" s="304"/>
      <c r="I22" s="305" t="s">
        <v>224</v>
      </c>
      <c r="J22" s="304"/>
      <c r="K22" s="118" t="s">
        <v>216</v>
      </c>
    </row>
    <row r="23" spans="1:11" ht="12.75">
      <c r="A23" s="119"/>
      <c r="B23" s="119"/>
      <c r="C23" s="120" t="s">
        <v>225</v>
      </c>
      <c r="D23" s="310"/>
      <c r="E23" s="311"/>
      <c r="F23" s="312"/>
      <c r="G23" s="310"/>
      <c r="H23" s="312"/>
      <c r="I23" s="306"/>
      <c r="J23" s="307"/>
      <c r="K23" s="122"/>
    </row>
    <row r="24" spans="1:11" ht="13.5" thickBot="1">
      <c r="A24" s="123"/>
      <c r="B24" s="124"/>
      <c r="C24" s="125" t="s">
        <v>226</v>
      </c>
      <c r="D24" s="313" t="s">
        <v>227</v>
      </c>
      <c r="E24" s="314"/>
      <c r="F24" s="315"/>
      <c r="G24" s="313" t="s">
        <v>227</v>
      </c>
      <c r="H24" s="315"/>
      <c r="I24" s="308"/>
      <c r="J24" s="309"/>
      <c r="K24" s="125" t="s">
        <v>226</v>
      </c>
    </row>
    <row r="25" spans="1:11" ht="27" thickBot="1" thickTop="1">
      <c r="A25" s="126" t="s">
        <v>228</v>
      </c>
      <c r="B25" s="127">
        <v>1</v>
      </c>
      <c r="C25" s="128"/>
      <c r="D25" s="294">
        <v>30</v>
      </c>
      <c r="E25" s="295"/>
      <c r="F25" s="296"/>
      <c r="G25" s="269"/>
      <c r="H25" s="271"/>
      <c r="I25" s="301">
        <f>K5</f>
        <v>0</v>
      </c>
      <c r="J25" s="296"/>
      <c r="K25" s="111">
        <f>((B25*C25)+(B25*C25*D25/100)+(B25*C25*G25/100))*((100+(I25*100))/100)</f>
        <v>0</v>
      </c>
    </row>
    <row r="26" spans="1:11" ht="14.25" thickBot="1" thickTop="1">
      <c r="A26" s="126" t="s">
        <v>229</v>
      </c>
      <c r="B26" s="129">
        <v>1</v>
      </c>
      <c r="C26" s="130"/>
      <c r="D26" s="294">
        <v>30</v>
      </c>
      <c r="E26" s="295"/>
      <c r="F26" s="296"/>
      <c r="G26" s="269"/>
      <c r="H26" s="271"/>
      <c r="I26" s="301">
        <f>K5</f>
        <v>0</v>
      </c>
      <c r="J26" s="296"/>
      <c r="K26" s="111">
        <f aca="true" t="shared" si="0" ref="K26:K38">((B26*C26)+(B26*C26*D26/100)+(B26*C26*G26/100))*((100+(I26*100))/100)</f>
        <v>0</v>
      </c>
    </row>
    <row r="27" spans="1:11" ht="27" thickBot="1" thickTop="1">
      <c r="A27" s="126" t="s">
        <v>230</v>
      </c>
      <c r="B27" s="129">
        <v>1</v>
      </c>
      <c r="C27" s="130"/>
      <c r="D27" s="294">
        <v>30</v>
      </c>
      <c r="E27" s="295"/>
      <c r="F27" s="296"/>
      <c r="G27" s="269"/>
      <c r="H27" s="271"/>
      <c r="I27" s="301">
        <f>K5</f>
        <v>0</v>
      </c>
      <c r="J27" s="296"/>
      <c r="K27" s="111">
        <f t="shared" si="0"/>
        <v>0</v>
      </c>
    </row>
    <row r="28" spans="1:11" ht="27" thickBot="1" thickTop="1">
      <c r="A28" s="126" t="s">
        <v>231</v>
      </c>
      <c r="B28" s="129">
        <v>2</v>
      </c>
      <c r="C28" s="130"/>
      <c r="D28" s="294">
        <v>30</v>
      </c>
      <c r="E28" s="295"/>
      <c r="F28" s="296"/>
      <c r="G28" s="269"/>
      <c r="H28" s="271"/>
      <c r="I28" s="301">
        <f>K5</f>
        <v>0</v>
      </c>
      <c r="J28" s="296"/>
      <c r="K28" s="111">
        <f t="shared" si="0"/>
        <v>0</v>
      </c>
    </row>
    <row r="29" spans="1:11" ht="27" thickBot="1" thickTop="1">
      <c r="A29" s="126" t="s">
        <v>232</v>
      </c>
      <c r="B29" s="129">
        <v>1</v>
      </c>
      <c r="C29" s="131"/>
      <c r="D29" s="294">
        <v>30</v>
      </c>
      <c r="E29" s="295"/>
      <c r="F29" s="296"/>
      <c r="G29" s="269"/>
      <c r="H29" s="271"/>
      <c r="I29" s="301">
        <f>K5</f>
        <v>0</v>
      </c>
      <c r="J29" s="296"/>
      <c r="K29" s="111">
        <f t="shared" si="0"/>
        <v>0</v>
      </c>
    </row>
    <row r="30" spans="1:11" ht="27" thickBot="1" thickTop="1">
      <c r="A30" s="126" t="s">
        <v>233</v>
      </c>
      <c r="B30" s="129">
        <v>1</v>
      </c>
      <c r="C30" s="131"/>
      <c r="D30" s="294">
        <v>30</v>
      </c>
      <c r="E30" s="295"/>
      <c r="F30" s="296"/>
      <c r="G30" s="269"/>
      <c r="H30" s="271"/>
      <c r="I30" s="301">
        <f>K5</f>
        <v>0</v>
      </c>
      <c r="J30" s="296"/>
      <c r="K30" s="111">
        <f t="shared" si="0"/>
        <v>0</v>
      </c>
    </row>
    <row r="31" spans="1:11" ht="14.25" thickBot="1" thickTop="1">
      <c r="A31" s="126" t="s">
        <v>234</v>
      </c>
      <c r="B31" s="129">
        <v>3</v>
      </c>
      <c r="C31" s="130"/>
      <c r="D31" s="294">
        <v>30</v>
      </c>
      <c r="E31" s="295"/>
      <c r="F31" s="296"/>
      <c r="G31" s="269"/>
      <c r="H31" s="271"/>
      <c r="I31" s="301">
        <f>K5</f>
        <v>0</v>
      </c>
      <c r="J31" s="296"/>
      <c r="K31" s="111">
        <f t="shared" si="0"/>
        <v>0</v>
      </c>
    </row>
    <row r="32" spans="1:11" ht="27" thickBot="1" thickTop="1">
      <c r="A32" s="126" t="s">
        <v>235</v>
      </c>
      <c r="B32" s="129">
        <v>1</v>
      </c>
      <c r="C32" s="130"/>
      <c r="D32" s="294">
        <v>30</v>
      </c>
      <c r="E32" s="295"/>
      <c r="F32" s="296"/>
      <c r="G32" s="269"/>
      <c r="H32" s="271"/>
      <c r="I32" s="301">
        <f>K5</f>
        <v>0</v>
      </c>
      <c r="J32" s="296"/>
      <c r="K32" s="111">
        <f t="shared" si="0"/>
        <v>0</v>
      </c>
    </row>
    <row r="33" spans="1:11" ht="27" thickBot="1" thickTop="1">
      <c r="A33" s="126" t="s">
        <v>236</v>
      </c>
      <c r="B33" s="129">
        <v>1</v>
      </c>
      <c r="C33" s="130"/>
      <c r="D33" s="294">
        <v>30</v>
      </c>
      <c r="E33" s="295"/>
      <c r="F33" s="296"/>
      <c r="G33" s="269"/>
      <c r="H33" s="271"/>
      <c r="I33" s="301">
        <f>K5</f>
        <v>0</v>
      </c>
      <c r="J33" s="296"/>
      <c r="K33" s="111">
        <f t="shared" si="0"/>
        <v>0</v>
      </c>
    </row>
    <row r="34" spans="1:11" ht="27" thickBot="1" thickTop="1">
      <c r="A34" s="126" t="s">
        <v>237</v>
      </c>
      <c r="B34" s="127">
        <v>1</v>
      </c>
      <c r="C34" s="128"/>
      <c r="D34" s="294"/>
      <c r="E34" s="295"/>
      <c r="F34" s="296"/>
      <c r="G34" s="269"/>
      <c r="H34" s="271"/>
      <c r="I34" s="301">
        <f>K5</f>
        <v>0</v>
      </c>
      <c r="J34" s="296"/>
      <c r="K34" s="111">
        <f t="shared" si="0"/>
        <v>0</v>
      </c>
    </row>
    <row r="35" spans="1:11" ht="27" thickBot="1" thickTop="1">
      <c r="A35" s="126" t="s">
        <v>238</v>
      </c>
      <c r="B35" s="127">
        <v>5</v>
      </c>
      <c r="C35" s="128"/>
      <c r="D35" s="294">
        <v>30</v>
      </c>
      <c r="E35" s="295"/>
      <c r="F35" s="296"/>
      <c r="G35" s="269"/>
      <c r="H35" s="271"/>
      <c r="I35" s="301">
        <f>K5</f>
        <v>0</v>
      </c>
      <c r="J35" s="296"/>
      <c r="K35" s="111">
        <f t="shared" si="0"/>
        <v>0</v>
      </c>
    </row>
    <row r="36" spans="1:11" ht="14.25" thickBot="1" thickTop="1">
      <c r="A36" s="126" t="s">
        <v>239</v>
      </c>
      <c r="B36" s="127">
        <v>3</v>
      </c>
      <c r="C36" s="128"/>
      <c r="D36" s="294">
        <v>30</v>
      </c>
      <c r="E36" s="295"/>
      <c r="F36" s="296"/>
      <c r="G36" s="269"/>
      <c r="H36" s="271"/>
      <c r="I36" s="301">
        <f>K5</f>
        <v>0</v>
      </c>
      <c r="J36" s="296"/>
      <c r="K36" s="111">
        <f t="shared" si="0"/>
        <v>0</v>
      </c>
    </row>
    <row r="37" spans="1:11" ht="27" thickBot="1" thickTop="1">
      <c r="A37" s="126" t="s">
        <v>240</v>
      </c>
      <c r="B37" s="127">
        <v>1</v>
      </c>
      <c r="C37" s="128"/>
      <c r="D37" s="294"/>
      <c r="E37" s="295"/>
      <c r="F37" s="296"/>
      <c r="G37" s="269"/>
      <c r="H37" s="271"/>
      <c r="I37" s="301">
        <f>K5</f>
        <v>0</v>
      </c>
      <c r="J37" s="296"/>
      <c r="K37" s="111">
        <f t="shared" si="0"/>
        <v>0</v>
      </c>
    </row>
    <row r="38" spans="1:11" ht="27" thickBot="1" thickTop="1">
      <c r="A38" s="126" t="s">
        <v>241</v>
      </c>
      <c r="B38" s="127">
        <v>8</v>
      </c>
      <c r="C38" s="128"/>
      <c r="D38" s="294">
        <v>30</v>
      </c>
      <c r="E38" s="295"/>
      <c r="F38" s="296"/>
      <c r="G38" s="269"/>
      <c r="H38" s="271"/>
      <c r="I38" s="301">
        <f>K5</f>
        <v>0</v>
      </c>
      <c r="J38" s="296"/>
      <c r="K38" s="111">
        <f t="shared" si="0"/>
        <v>0</v>
      </c>
    </row>
    <row r="39" spans="1:11" ht="14.25" thickBot="1" thickTop="1">
      <c r="A39" s="126"/>
      <c r="B39" s="129"/>
      <c r="C39" s="131"/>
      <c r="D39" s="294"/>
      <c r="E39" s="295"/>
      <c r="F39" s="296"/>
      <c r="G39" s="269"/>
      <c r="H39" s="271"/>
      <c r="I39" s="297"/>
      <c r="J39" s="298"/>
      <c r="K39" s="111"/>
    </row>
    <row r="40" spans="1:11" ht="14.25" thickBot="1" thickTop="1">
      <c r="A40" s="108"/>
      <c r="B40" s="132"/>
      <c r="C40" s="133"/>
      <c r="D40" s="132"/>
      <c r="E40" s="132"/>
      <c r="F40" s="132"/>
      <c r="G40" s="132"/>
      <c r="H40" s="132"/>
      <c r="I40" s="299" t="s">
        <v>242</v>
      </c>
      <c r="J40" s="300"/>
      <c r="K40" s="134">
        <f>SUM(K25:K39)</f>
        <v>0</v>
      </c>
    </row>
    <row r="41" spans="1:11" ht="14.25" thickBot="1" thickTop="1">
      <c r="A41" s="135"/>
      <c r="B41" s="136"/>
      <c r="C41" s="137"/>
      <c r="D41" s="136"/>
      <c r="E41" s="136"/>
      <c r="F41" s="136"/>
      <c r="G41" s="136"/>
      <c r="H41" s="136"/>
      <c r="I41" s="138"/>
      <c r="J41" s="136"/>
      <c r="K41" s="139"/>
    </row>
    <row r="42" spans="1:11" ht="14.25" thickBot="1" thickTop="1">
      <c r="A42" s="283" t="s">
        <v>243</v>
      </c>
      <c r="B42" s="284"/>
      <c r="C42" s="284"/>
      <c r="D42" s="284"/>
      <c r="E42" s="284"/>
      <c r="F42" s="284"/>
      <c r="G42" s="284"/>
      <c r="H42" s="284"/>
      <c r="I42" s="284"/>
      <c r="J42" s="284"/>
      <c r="K42" s="285"/>
    </row>
    <row r="43" spans="1:11" ht="14.25" thickBot="1" thickTop="1">
      <c r="A43" s="286" t="s">
        <v>244</v>
      </c>
      <c r="B43" s="286"/>
      <c r="C43" s="286"/>
      <c r="D43" s="286"/>
      <c r="E43" s="286"/>
      <c r="F43" s="286"/>
      <c r="G43" s="286"/>
      <c r="H43" s="286"/>
      <c r="I43" s="109" t="s">
        <v>245</v>
      </c>
      <c r="J43" s="109" t="s">
        <v>246</v>
      </c>
      <c r="K43" s="109" t="s">
        <v>216</v>
      </c>
    </row>
    <row r="44" spans="1:11" ht="14.25" thickBot="1" thickTop="1">
      <c r="A44" s="274" t="s">
        <v>393</v>
      </c>
      <c r="B44" s="275"/>
      <c r="C44" s="275"/>
      <c r="D44" s="275"/>
      <c r="E44" s="275"/>
      <c r="F44" s="275"/>
      <c r="G44" s="275"/>
      <c r="H44" s="276"/>
      <c r="I44" s="129">
        <v>4</v>
      </c>
      <c r="J44" s="131"/>
      <c r="K44" s="140">
        <f>I44*J44</f>
        <v>0</v>
      </c>
    </row>
    <row r="45" spans="1:11" ht="14.25" customHeight="1" thickBot="1" thickTop="1">
      <c r="A45" s="274" t="s">
        <v>394</v>
      </c>
      <c r="B45" s="275"/>
      <c r="C45" s="275"/>
      <c r="D45" s="275"/>
      <c r="E45" s="275"/>
      <c r="F45" s="275"/>
      <c r="G45" s="275"/>
      <c r="H45" s="276"/>
      <c r="I45" s="129">
        <v>3</v>
      </c>
      <c r="J45" s="131"/>
      <c r="K45" s="140">
        <f>I45*J45</f>
        <v>0</v>
      </c>
    </row>
    <row r="46" spans="1:11" ht="14.25" thickBot="1" thickTop="1">
      <c r="A46" s="274" t="s">
        <v>395</v>
      </c>
      <c r="B46" s="275"/>
      <c r="C46" s="275"/>
      <c r="D46" s="275"/>
      <c r="E46" s="275"/>
      <c r="F46" s="275"/>
      <c r="G46" s="275"/>
      <c r="H46" s="276"/>
      <c r="I46" s="129">
        <v>2</v>
      </c>
      <c r="J46" s="131"/>
      <c r="K46" s="140">
        <f>I46*J46</f>
        <v>0</v>
      </c>
    </row>
    <row r="47" spans="1:11" ht="14.25" thickBot="1" thickTop="1">
      <c r="A47" s="274" t="s">
        <v>396</v>
      </c>
      <c r="B47" s="275"/>
      <c r="C47" s="275"/>
      <c r="D47" s="275"/>
      <c r="E47" s="275"/>
      <c r="F47" s="275"/>
      <c r="G47" s="275"/>
      <c r="H47" s="276"/>
      <c r="I47" s="129">
        <v>2</v>
      </c>
      <c r="J47" s="131"/>
      <c r="K47" s="140">
        <f>I47*J47</f>
        <v>0</v>
      </c>
    </row>
    <row r="48" spans="1:11" ht="14.25" thickBot="1" thickTop="1">
      <c r="A48" s="274" t="s">
        <v>397</v>
      </c>
      <c r="B48" s="275"/>
      <c r="C48" s="275"/>
      <c r="D48" s="275"/>
      <c r="E48" s="275"/>
      <c r="F48" s="275"/>
      <c r="G48" s="275"/>
      <c r="H48" s="276"/>
      <c r="I48" s="129">
        <v>1</v>
      </c>
      <c r="J48" s="131"/>
      <c r="K48" s="140">
        <f>I48*J48</f>
        <v>0</v>
      </c>
    </row>
    <row r="49" spans="1:11" ht="14.25" thickBot="1" thickTop="1">
      <c r="A49" s="293"/>
      <c r="B49" s="275"/>
      <c r="C49" s="275"/>
      <c r="D49" s="275"/>
      <c r="E49" s="275"/>
      <c r="F49" s="275"/>
      <c r="G49" s="275"/>
      <c r="H49" s="276"/>
      <c r="I49" s="129"/>
      <c r="J49" s="131"/>
      <c r="K49" s="140"/>
    </row>
    <row r="50" spans="1:11" ht="14.25" thickBot="1" thickTop="1">
      <c r="A50" s="141"/>
      <c r="B50" s="108"/>
      <c r="C50" s="108"/>
      <c r="D50" s="108"/>
      <c r="E50" s="108"/>
      <c r="F50" s="108"/>
      <c r="G50" s="108"/>
      <c r="H50" s="108"/>
      <c r="I50" s="242" t="s">
        <v>247</v>
      </c>
      <c r="J50" s="243"/>
      <c r="K50" s="142">
        <f>SUM(K44:K49)</f>
        <v>0</v>
      </c>
    </row>
    <row r="51" spans="1:11" ht="13.5" thickTop="1">
      <c r="A51" s="108"/>
      <c r="B51" s="108"/>
      <c r="C51" s="108"/>
      <c r="D51" s="108"/>
      <c r="E51" s="108"/>
      <c r="F51" s="108"/>
      <c r="G51" s="108"/>
      <c r="H51" s="108"/>
      <c r="I51" s="108"/>
      <c r="J51" s="108"/>
      <c r="K51" s="108"/>
    </row>
    <row r="52" spans="1:11" ht="13.5" thickBot="1">
      <c r="A52" s="108"/>
      <c r="B52" s="108"/>
      <c r="C52" s="108"/>
      <c r="D52" s="108"/>
      <c r="E52" s="108"/>
      <c r="F52" s="108"/>
      <c r="G52" s="108"/>
      <c r="H52" s="108"/>
      <c r="I52" s="108"/>
      <c r="J52" s="108"/>
      <c r="K52" s="108"/>
    </row>
    <row r="53" spans="1:11" ht="14.25" thickBot="1" thickTop="1">
      <c r="A53" s="283" t="s">
        <v>248</v>
      </c>
      <c r="B53" s="287"/>
      <c r="C53" s="287"/>
      <c r="D53" s="287"/>
      <c r="E53" s="287"/>
      <c r="F53" s="287"/>
      <c r="G53" s="287"/>
      <c r="H53" s="287"/>
      <c r="I53" s="287"/>
      <c r="J53" s="287"/>
      <c r="K53" s="288"/>
    </row>
    <row r="54" spans="1:11" ht="14.25" thickBot="1" thickTop="1">
      <c r="A54" s="280" t="s">
        <v>244</v>
      </c>
      <c r="B54" s="281"/>
      <c r="C54" s="281"/>
      <c r="D54" s="281"/>
      <c r="E54" s="281"/>
      <c r="F54" s="281"/>
      <c r="G54" s="281"/>
      <c r="H54" s="281"/>
      <c r="I54" s="281"/>
      <c r="J54" s="282"/>
      <c r="K54" s="109" t="s">
        <v>216</v>
      </c>
    </row>
    <row r="55" spans="1:11" ht="14.25" thickBot="1" thickTop="1">
      <c r="A55" s="274" t="s">
        <v>398</v>
      </c>
      <c r="B55" s="275"/>
      <c r="C55" s="275"/>
      <c r="D55" s="275"/>
      <c r="E55" s="275"/>
      <c r="F55" s="275"/>
      <c r="G55" s="275"/>
      <c r="H55" s="275"/>
      <c r="I55" s="289"/>
      <c r="J55" s="290"/>
      <c r="K55" s="143"/>
    </row>
    <row r="56" spans="1:11" ht="14.25" thickBot="1" thickTop="1">
      <c r="A56" s="274" t="s">
        <v>249</v>
      </c>
      <c r="B56" s="291"/>
      <c r="C56" s="291"/>
      <c r="D56" s="291"/>
      <c r="E56" s="291"/>
      <c r="F56" s="291"/>
      <c r="G56" s="291"/>
      <c r="H56" s="291"/>
      <c r="I56" s="291"/>
      <c r="J56" s="292"/>
      <c r="K56" s="143"/>
    </row>
    <row r="57" spans="1:11" ht="14.25" thickBot="1" thickTop="1">
      <c r="A57" s="269"/>
      <c r="B57" s="270"/>
      <c r="C57" s="270"/>
      <c r="D57" s="270"/>
      <c r="E57" s="270"/>
      <c r="F57" s="270"/>
      <c r="G57" s="270"/>
      <c r="H57" s="270"/>
      <c r="I57" s="270"/>
      <c r="J57" s="271"/>
      <c r="K57" s="143"/>
    </row>
    <row r="58" spans="1:11" ht="14.25" thickBot="1" thickTop="1">
      <c r="A58" s="141"/>
      <c r="B58" s="108"/>
      <c r="C58" s="108"/>
      <c r="D58" s="108"/>
      <c r="E58" s="108"/>
      <c r="F58" s="108"/>
      <c r="G58" s="108"/>
      <c r="H58" s="108"/>
      <c r="I58" s="242" t="s">
        <v>250</v>
      </c>
      <c r="J58" s="243"/>
      <c r="K58" s="144">
        <f>SUM(K55:K57)</f>
        <v>0</v>
      </c>
    </row>
    <row r="59" spans="1:11" ht="14.25" thickBot="1" thickTop="1">
      <c r="A59" s="141"/>
      <c r="B59" s="108"/>
      <c r="C59" s="108"/>
      <c r="D59" s="108"/>
      <c r="E59" s="108"/>
      <c r="F59" s="108"/>
      <c r="G59" s="108"/>
      <c r="H59" s="108"/>
      <c r="I59" s="145"/>
      <c r="J59" s="145"/>
      <c r="K59" s="146"/>
    </row>
    <row r="60" spans="1:11" ht="14.25" thickBot="1" thickTop="1">
      <c r="A60" s="283" t="s">
        <v>251</v>
      </c>
      <c r="B60" s="284"/>
      <c r="C60" s="284"/>
      <c r="D60" s="284"/>
      <c r="E60" s="284"/>
      <c r="F60" s="284"/>
      <c r="G60" s="284"/>
      <c r="H60" s="284"/>
      <c r="I60" s="284"/>
      <c r="J60" s="284"/>
      <c r="K60" s="285"/>
    </row>
    <row r="61" spans="1:11" ht="14.25" thickBot="1" thickTop="1">
      <c r="A61" s="286" t="s">
        <v>252</v>
      </c>
      <c r="B61" s="286"/>
      <c r="C61" s="286"/>
      <c r="D61" s="286"/>
      <c r="E61" s="286"/>
      <c r="F61" s="286"/>
      <c r="G61" s="286"/>
      <c r="H61" s="286"/>
      <c r="I61" s="286"/>
      <c r="J61" s="286"/>
      <c r="K61" s="109" t="s">
        <v>216</v>
      </c>
    </row>
    <row r="62" spans="1:11" ht="14.25" thickBot="1" thickTop="1">
      <c r="A62" s="272" t="s">
        <v>399</v>
      </c>
      <c r="B62" s="273"/>
      <c r="C62" s="273"/>
      <c r="D62" s="273"/>
      <c r="E62" s="273"/>
      <c r="F62" s="273"/>
      <c r="G62" s="273"/>
      <c r="H62" s="273"/>
      <c r="I62" s="273"/>
      <c r="J62" s="273"/>
      <c r="K62" s="130"/>
    </row>
    <row r="63" spans="1:11" ht="14.25" thickBot="1" thickTop="1">
      <c r="A63" s="272" t="s">
        <v>400</v>
      </c>
      <c r="B63" s="273"/>
      <c r="C63" s="273"/>
      <c r="D63" s="273"/>
      <c r="E63" s="273"/>
      <c r="F63" s="273"/>
      <c r="G63" s="273"/>
      <c r="H63" s="273"/>
      <c r="I63" s="273"/>
      <c r="J63" s="273"/>
      <c r="K63" s="130"/>
    </row>
    <row r="64" spans="1:11" ht="14.25" thickBot="1" thickTop="1">
      <c r="A64" s="272" t="s">
        <v>401</v>
      </c>
      <c r="B64" s="273"/>
      <c r="C64" s="273"/>
      <c r="D64" s="273"/>
      <c r="E64" s="273"/>
      <c r="F64" s="273"/>
      <c r="G64" s="273"/>
      <c r="H64" s="273"/>
      <c r="I64" s="273"/>
      <c r="J64" s="273"/>
      <c r="K64" s="130"/>
    </row>
    <row r="65" spans="1:11" ht="14.25" thickBot="1" thickTop="1">
      <c r="A65" s="272" t="s">
        <v>402</v>
      </c>
      <c r="B65" s="273"/>
      <c r="C65" s="273"/>
      <c r="D65" s="273"/>
      <c r="E65" s="273"/>
      <c r="F65" s="273"/>
      <c r="G65" s="273"/>
      <c r="H65" s="273"/>
      <c r="I65" s="273"/>
      <c r="J65" s="273"/>
      <c r="K65" s="131"/>
    </row>
    <row r="66" spans="1:11" ht="14.25" thickBot="1" thickTop="1">
      <c r="A66" s="274" t="s">
        <v>403</v>
      </c>
      <c r="B66" s="275"/>
      <c r="C66" s="275"/>
      <c r="D66" s="275"/>
      <c r="E66" s="275"/>
      <c r="F66" s="275"/>
      <c r="G66" s="275"/>
      <c r="H66" s="275"/>
      <c r="I66" s="275"/>
      <c r="J66" s="276"/>
      <c r="K66" s="131"/>
    </row>
    <row r="67" spans="1:11" ht="14.25" thickBot="1" thickTop="1">
      <c r="A67" s="274"/>
      <c r="B67" s="275"/>
      <c r="C67" s="275"/>
      <c r="D67" s="275"/>
      <c r="E67" s="275"/>
      <c r="F67" s="275"/>
      <c r="G67" s="275"/>
      <c r="H67" s="275"/>
      <c r="I67" s="275"/>
      <c r="J67" s="276"/>
      <c r="K67" s="131"/>
    </row>
    <row r="68" spans="1:11" ht="14.25" thickBot="1" thickTop="1">
      <c r="A68" s="141"/>
      <c r="B68" s="141"/>
      <c r="C68" s="141"/>
      <c r="D68" s="141"/>
      <c r="E68" s="141"/>
      <c r="F68" s="141"/>
      <c r="G68" s="141"/>
      <c r="H68" s="141"/>
      <c r="I68" s="242" t="s">
        <v>253</v>
      </c>
      <c r="J68" s="243"/>
      <c r="K68" s="144">
        <f>SUM(K62:K67)</f>
        <v>0</v>
      </c>
    </row>
    <row r="69" spans="1:11" ht="14.25" thickBot="1" thickTop="1">
      <c r="A69" s="108"/>
      <c r="B69" s="108"/>
      <c r="C69" s="108"/>
      <c r="D69" s="108"/>
      <c r="E69" s="108"/>
      <c r="F69" s="108"/>
      <c r="G69" s="108"/>
      <c r="H69" s="108"/>
      <c r="I69" s="108"/>
      <c r="J69" s="108"/>
      <c r="K69" s="108"/>
    </row>
    <row r="70" spans="1:11" ht="25.5" customHeight="1" thickBot="1" thickTop="1">
      <c r="A70" s="277" t="s">
        <v>254</v>
      </c>
      <c r="B70" s="278"/>
      <c r="C70" s="278"/>
      <c r="D70" s="278"/>
      <c r="E70" s="278"/>
      <c r="F70" s="278"/>
      <c r="G70" s="278"/>
      <c r="H70" s="278"/>
      <c r="I70" s="278"/>
      <c r="J70" s="278"/>
      <c r="K70" s="279"/>
    </row>
    <row r="71" spans="1:11" ht="14.25" thickBot="1" thickTop="1">
      <c r="A71" s="280" t="s">
        <v>244</v>
      </c>
      <c r="B71" s="281"/>
      <c r="C71" s="281"/>
      <c r="D71" s="281"/>
      <c r="E71" s="281"/>
      <c r="F71" s="281"/>
      <c r="G71" s="281"/>
      <c r="H71" s="281"/>
      <c r="I71" s="281"/>
      <c r="J71" s="282"/>
      <c r="K71" s="147" t="s">
        <v>216</v>
      </c>
    </row>
    <row r="72" spans="1:11" ht="14.25" thickBot="1" thickTop="1">
      <c r="A72" s="266" t="s">
        <v>404</v>
      </c>
      <c r="B72" s="267"/>
      <c r="C72" s="267"/>
      <c r="D72" s="267"/>
      <c r="E72" s="267"/>
      <c r="F72" s="267"/>
      <c r="G72" s="267"/>
      <c r="H72" s="267"/>
      <c r="I72" s="267"/>
      <c r="J72" s="268"/>
      <c r="K72" s="110"/>
    </row>
    <row r="73" spans="1:11" ht="14.25" thickBot="1" thickTop="1">
      <c r="A73" s="266" t="s">
        <v>405</v>
      </c>
      <c r="B73" s="267"/>
      <c r="C73" s="267"/>
      <c r="D73" s="267"/>
      <c r="E73" s="267"/>
      <c r="F73" s="267"/>
      <c r="G73" s="267"/>
      <c r="H73" s="267"/>
      <c r="I73" s="267"/>
      <c r="J73" s="268"/>
      <c r="K73" s="110"/>
    </row>
    <row r="74" spans="1:11" ht="28.5" customHeight="1" thickBot="1" thickTop="1">
      <c r="A74" s="266" t="s">
        <v>406</v>
      </c>
      <c r="B74" s="267"/>
      <c r="C74" s="267"/>
      <c r="D74" s="267"/>
      <c r="E74" s="267"/>
      <c r="F74" s="267"/>
      <c r="G74" s="267"/>
      <c r="H74" s="267"/>
      <c r="I74" s="267"/>
      <c r="J74" s="268"/>
      <c r="K74" s="110"/>
    </row>
    <row r="75" spans="1:11" ht="14.25" thickBot="1" thickTop="1">
      <c r="A75" s="269"/>
      <c r="B75" s="270"/>
      <c r="C75" s="270"/>
      <c r="D75" s="270"/>
      <c r="E75" s="270"/>
      <c r="F75" s="270"/>
      <c r="G75" s="270"/>
      <c r="H75" s="270"/>
      <c r="I75" s="270"/>
      <c r="J75" s="271"/>
      <c r="K75" s="111"/>
    </row>
    <row r="76" spans="1:11" ht="14.25" thickBot="1" thickTop="1">
      <c r="A76" s="148"/>
      <c r="B76" s="148"/>
      <c r="C76" s="148"/>
      <c r="D76" s="148"/>
      <c r="E76" s="148"/>
      <c r="F76" s="148"/>
      <c r="G76" s="148"/>
      <c r="H76" s="148"/>
      <c r="I76" s="242" t="s">
        <v>255</v>
      </c>
      <c r="J76" s="243"/>
      <c r="K76" s="144">
        <f>SUM(K72:K74)</f>
        <v>0</v>
      </c>
    </row>
    <row r="77" spans="1:11" ht="14.25" thickBot="1" thickTop="1">
      <c r="A77" s="108"/>
      <c r="B77" s="108"/>
      <c r="C77" s="108"/>
      <c r="D77" s="108"/>
      <c r="E77" s="108"/>
      <c r="F77" s="108"/>
      <c r="G77" s="108"/>
      <c r="H77" s="108"/>
      <c r="I77" s="108"/>
      <c r="J77" s="108"/>
      <c r="K77" s="108"/>
    </row>
    <row r="78" spans="1:13" ht="14.25" thickBot="1" thickTop="1">
      <c r="A78" s="253" t="s">
        <v>256</v>
      </c>
      <c r="B78" s="254"/>
      <c r="C78" s="254"/>
      <c r="D78" s="254"/>
      <c r="E78" s="254"/>
      <c r="F78" s="254"/>
      <c r="G78" s="254"/>
      <c r="H78" s="255"/>
      <c r="I78" s="242" t="s">
        <v>257</v>
      </c>
      <c r="J78" s="243"/>
      <c r="K78" s="149">
        <f>K76+K68+K58+K50+K40+K18</f>
        <v>0</v>
      </c>
      <c r="M78" s="150"/>
    </row>
    <row r="79" spans="1:11" ht="14.25" thickBot="1" thickTop="1">
      <c r="A79" s="148"/>
      <c r="B79" s="148"/>
      <c r="C79" s="148"/>
      <c r="D79" s="148"/>
      <c r="E79" s="148"/>
      <c r="F79" s="148"/>
      <c r="G79" s="148"/>
      <c r="H79" s="148"/>
      <c r="I79" s="145"/>
      <c r="J79" s="145"/>
      <c r="K79" s="151"/>
    </row>
    <row r="80" spans="1:11" ht="14.25" thickBot="1" thickTop="1">
      <c r="A80" s="236" t="s">
        <v>258</v>
      </c>
      <c r="B80" s="237"/>
      <c r="C80" s="237"/>
      <c r="D80" s="237"/>
      <c r="E80" s="237"/>
      <c r="F80" s="237"/>
      <c r="G80" s="237"/>
      <c r="H80" s="237"/>
      <c r="I80" s="237"/>
      <c r="J80" s="237"/>
      <c r="K80" s="238"/>
    </row>
    <row r="81" spans="1:11" ht="14.25" thickBot="1" thickTop="1">
      <c r="A81" s="108"/>
      <c r="B81" s="152"/>
      <c r="C81" s="108"/>
      <c r="D81" s="108"/>
      <c r="E81" s="108"/>
      <c r="F81" s="108"/>
      <c r="G81" s="108"/>
      <c r="H81" s="108"/>
      <c r="I81" s="108"/>
      <c r="J81" s="108"/>
      <c r="K81" s="108"/>
    </row>
    <row r="82" spans="1:11" ht="13.5" thickTop="1">
      <c r="A82" s="250" t="s">
        <v>244</v>
      </c>
      <c r="B82" s="251"/>
      <c r="C82" s="251"/>
      <c r="D82" s="251"/>
      <c r="E82" s="251"/>
      <c r="F82" s="251"/>
      <c r="G82" s="251"/>
      <c r="H82" s="252"/>
      <c r="I82" s="153" t="s">
        <v>259</v>
      </c>
      <c r="J82" s="154" t="s">
        <v>260</v>
      </c>
      <c r="K82" s="155" t="s">
        <v>261</v>
      </c>
    </row>
    <row r="83" spans="1:11" ht="12.75">
      <c r="A83" s="121"/>
      <c r="B83" s="156"/>
      <c r="C83" s="156"/>
      <c r="D83" s="156"/>
      <c r="E83" s="156"/>
      <c r="F83" s="156"/>
      <c r="G83" s="156"/>
      <c r="H83" s="157"/>
      <c r="I83" s="158" t="s">
        <v>227</v>
      </c>
      <c r="J83" s="159" t="s">
        <v>262</v>
      </c>
      <c r="K83" s="160"/>
    </row>
    <row r="84" spans="1:11" ht="13.5" thickBot="1">
      <c r="A84" s="161"/>
      <c r="B84" s="162"/>
      <c r="C84" s="162"/>
      <c r="D84" s="162"/>
      <c r="E84" s="162"/>
      <c r="F84" s="162"/>
      <c r="G84" s="162"/>
      <c r="H84" s="163"/>
      <c r="I84" s="164"/>
      <c r="J84" s="165"/>
      <c r="K84" s="166"/>
    </row>
    <row r="85" spans="1:11" ht="14.25" thickBot="1" thickTop="1">
      <c r="A85" s="259" t="s">
        <v>263</v>
      </c>
      <c r="B85" s="259"/>
      <c r="C85" s="259"/>
      <c r="D85" s="259"/>
      <c r="E85" s="259"/>
      <c r="F85" s="259"/>
      <c r="G85" s="259"/>
      <c r="H85" s="259"/>
      <c r="I85" s="150">
        <f>K6</f>
        <v>0</v>
      </c>
      <c r="J85" s="111">
        <f>K78</f>
        <v>0</v>
      </c>
      <c r="K85" s="111">
        <f>(I85)*J85</f>
        <v>0</v>
      </c>
    </row>
    <row r="86" spans="1:11" ht="14.25" thickBot="1" thickTop="1">
      <c r="A86" s="260"/>
      <c r="B86" s="261"/>
      <c r="C86" s="261"/>
      <c r="D86" s="261"/>
      <c r="E86" s="261"/>
      <c r="F86" s="261"/>
      <c r="G86" s="261"/>
      <c r="H86" s="261"/>
      <c r="I86" s="261"/>
      <c r="J86" s="262"/>
      <c r="K86" s="111"/>
    </row>
    <row r="87" spans="1:11" ht="14.25" thickBot="1" thickTop="1">
      <c r="A87" s="263" t="s">
        <v>264</v>
      </c>
      <c r="B87" s="264"/>
      <c r="C87" s="264"/>
      <c r="D87" s="264"/>
      <c r="E87" s="264"/>
      <c r="F87" s="264"/>
      <c r="G87" s="264"/>
      <c r="H87" s="265"/>
      <c r="I87" s="242" t="s">
        <v>265</v>
      </c>
      <c r="J87" s="243"/>
      <c r="K87" s="144">
        <f>SUM(K85:K86)</f>
        <v>0</v>
      </c>
    </row>
    <row r="88" spans="1:11" ht="14.25" thickBot="1" thickTop="1">
      <c r="A88" s="108"/>
      <c r="B88" s="108"/>
      <c r="C88" s="108"/>
      <c r="D88" s="108"/>
      <c r="E88" s="108"/>
      <c r="F88" s="108"/>
      <c r="G88" s="108"/>
      <c r="H88" s="108"/>
      <c r="I88" s="108"/>
      <c r="J88" s="108"/>
      <c r="K88" s="108"/>
    </row>
    <row r="89" spans="1:11" ht="14.25" thickBot="1" thickTop="1">
      <c r="A89" s="236" t="s">
        <v>266</v>
      </c>
      <c r="B89" s="237"/>
      <c r="C89" s="237"/>
      <c r="D89" s="237"/>
      <c r="E89" s="237"/>
      <c r="F89" s="237"/>
      <c r="G89" s="237"/>
      <c r="H89" s="237"/>
      <c r="I89" s="237"/>
      <c r="J89" s="237"/>
      <c r="K89" s="238"/>
    </row>
    <row r="90" spans="1:11" ht="14.25" thickBot="1" thickTop="1">
      <c r="A90" s="108"/>
      <c r="B90" s="108"/>
      <c r="C90" s="108"/>
      <c r="D90" s="108"/>
      <c r="E90" s="108"/>
      <c r="F90" s="108"/>
      <c r="G90" s="108"/>
      <c r="H90" s="108"/>
      <c r="I90" s="108"/>
      <c r="J90" s="108"/>
      <c r="K90" s="108"/>
    </row>
    <row r="91" spans="1:11" ht="14.25" thickBot="1" thickTop="1">
      <c r="A91" s="250" t="s">
        <v>244</v>
      </c>
      <c r="B91" s="251"/>
      <c r="C91" s="251"/>
      <c r="D91" s="251"/>
      <c r="E91" s="251"/>
      <c r="F91" s="251"/>
      <c r="G91" s="251"/>
      <c r="H91" s="251"/>
      <c r="I91" s="251"/>
      <c r="J91" s="252"/>
      <c r="K91" s="155" t="s">
        <v>267</v>
      </c>
    </row>
    <row r="92" spans="1:11" ht="14.25" thickBot="1" thickTop="1">
      <c r="A92" s="253" t="s">
        <v>268</v>
      </c>
      <c r="B92" s="254"/>
      <c r="C92" s="254"/>
      <c r="D92" s="254"/>
      <c r="E92" s="254"/>
      <c r="F92" s="254"/>
      <c r="G92" s="254"/>
      <c r="H92" s="255"/>
      <c r="I92" s="242" t="s">
        <v>269</v>
      </c>
      <c r="J92" s="243"/>
      <c r="K92" s="144">
        <f>K78+K87</f>
        <v>0</v>
      </c>
    </row>
    <row r="93" spans="1:11" ht="14.25" thickBot="1" thickTop="1">
      <c r="A93" s="108"/>
      <c r="B93" s="108"/>
      <c r="C93" s="108"/>
      <c r="D93" s="108"/>
      <c r="E93" s="108"/>
      <c r="F93" s="108"/>
      <c r="G93" s="108"/>
      <c r="H93" s="108"/>
      <c r="I93" s="108"/>
      <c r="J93" s="108"/>
      <c r="K93" s="108"/>
    </row>
    <row r="94" spans="1:11" ht="14.25" thickBot="1" thickTop="1">
      <c r="A94" s="236" t="s">
        <v>270</v>
      </c>
      <c r="B94" s="237"/>
      <c r="C94" s="237"/>
      <c r="D94" s="237"/>
      <c r="E94" s="237"/>
      <c r="F94" s="237"/>
      <c r="G94" s="237"/>
      <c r="H94" s="237"/>
      <c r="I94" s="237"/>
      <c r="J94" s="237"/>
      <c r="K94" s="238"/>
    </row>
    <row r="95" spans="1:11" ht="14.25" thickBot="1" thickTop="1">
      <c r="A95" s="108"/>
      <c r="B95" s="108"/>
      <c r="C95" s="108"/>
      <c r="D95" s="108"/>
      <c r="E95" s="108"/>
      <c r="F95" s="108"/>
      <c r="G95" s="108"/>
      <c r="H95" s="108"/>
      <c r="I95" s="108"/>
      <c r="J95" s="108"/>
      <c r="K95" s="108"/>
    </row>
    <row r="96" spans="1:11" ht="14.25" thickBot="1" thickTop="1">
      <c r="A96" s="256" t="s">
        <v>271</v>
      </c>
      <c r="B96" s="257"/>
      <c r="C96" s="257"/>
      <c r="D96" s="257"/>
      <c r="E96" s="257"/>
      <c r="F96" s="257"/>
      <c r="G96" s="257"/>
      <c r="H96" s="258"/>
      <c r="I96" s="242" t="s">
        <v>272</v>
      </c>
      <c r="J96" s="243"/>
      <c r="K96" s="167">
        <v>24</v>
      </c>
    </row>
    <row r="97" spans="1:11" ht="14.25" thickBot="1" thickTop="1">
      <c r="A97" s="145"/>
      <c r="B97" s="145"/>
      <c r="C97" s="145"/>
      <c r="D97" s="145"/>
      <c r="E97" s="145"/>
      <c r="F97" s="145"/>
      <c r="G97" s="145"/>
      <c r="H97" s="145"/>
      <c r="I97" s="145"/>
      <c r="J97" s="145"/>
      <c r="K97" s="132"/>
    </row>
    <row r="98" spans="1:11" ht="14.25" thickBot="1" thickTop="1">
      <c r="A98" s="236" t="s">
        <v>273</v>
      </c>
      <c r="B98" s="237"/>
      <c r="C98" s="237"/>
      <c r="D98" s="237"/>
      <c r="E98" s="237"/>
      <c r="F98" s="237"/>
      <c r="G98" s="237"/>
      <c r="H98" s="237"/>
      <c r="I98" s="237"/>
      <c r="J98" s="237"/>
      <c r="K98" s="238"/>
    </row>
    <row r="99" spans="1:11" ht="14.25" thickBot="1" thickTop="1">
      <c r="A99" s="239" t="s">
        <v>274</v>
      </c>
      <c r="B99" s="240"/>
      <c r="C99" s="240"/>
      <c r="D99" s="240"/>
      <c r="E99" s="240"/>
      <c r="F99" s="240"/>
      <c r="G99" s="240"/>
      <c r="H99" s="241"/>
      <c r="I99" s="242" t="s">
        <v>275</v>
      </c>
      <c r="J99" s="243"/>
      <c r="K99" s="168">
        <f>K96*K92</f>
        <v>0</v>
      </c>
    </row>
    <row r="100" spans="1:11" ht="13.5" thickTop="1">
      <c r="A100" s="169"/>
      <c r="B100" s="170"/>
      <c r="C100" s="170"/>
      <c r="D100" s="108"/>
      <c r="E100" s="171"/>
      <c r="F100" s="171"/>
      <c r="G100" s="108"/>
      <c r="H100" s="108"/>
      <c r="I100" s="172"/>
      <c r="J100" s="108"/>
      <c r="K100" s="108"/>
    </row>
  </sheetData>
  <sheetProtection/>
  <mergeCells count="121">
    <mergeCell ref="A1:K1"/>
    <mergeCell ref="A2:K3"/>
    <mergeCell ref="A4:K4"/>
    <mergeCell ref="A8:K8"/>
    <mergeCell ref="A10:K10"/>
    <mergeCell ref="A11:J11"/>
    <mergeCell ref="A12:J12"/>
    <mergeCell ref="A13:J13"/>
    <mergeCell ref="A14:J14"/>
    <mergeCell ref="A15:J15"/>
    <mergeCell ref="A16:J16"/>
    <mergeCell ref="A17:J17"/>
    <mergeCell ref="A18:H18"/>
    <mergeCell ref="I18:J18"/>
    <mergeCell ref="A20:K20"/>
    <mergeCell ref="D22:F22"/>
    <mergeCell ref="G22:H22"/>
    <mergeCell ref="I22:J24"/>
    <mergeCell ref="D23:F23"/>
    <mergeCell ref="G23:H23"/>
    <mergeCell ref="D24:F24"/>
    <mergeCell ref="G24:H24"/>
    <mergeCell ref="D25:F25"/>
    <mergeCell ref="G25:H25"/>
    <mergeCell ref="I25:J25"/>
    <mergeCell ref="D26:F26"/>
    <mergeCell ref="G26:H26"/>
    <mergeCell ref="I26:J26"/>
    <mergeCell ref="D27:F27"/>
    <mergeCell ref="G27:H27"/>
    <mergeCell ref="I27:J27"/>
    <mergeCell ref="D28:F28"/>
    <mergeCell ref="G28:H28"/>
    <mergeCell ref="I28:J28"/>
    <mergeCell ref="D29:F29"/>
    <mergeCell ref="G29:H29"/>
    <mergeCell ref="I29:J29"/>
    <mergeCell ref="D30:F30"/>
    <mergeCell ref="G30:H30"/>
    <mergeCell ref="I30:J30"/>
    <mergeCell ref="D31:F31"/>
    <mergeCell ref="G31:H31"/>
    <mergeCell ref="I31:J31"/>
    <mergeCell ref="D32:F32"/>
    <mergeCell ref="G32:H32"/>
    <mergeCell ref="I32:J32"/>
    <mergeCell ref="D33:F33"/>
    <mergeCell ref="G33:H33"/>
    <mergeCell ref="I33:J33"/>
    <mergeCell ref="D34:F34"/>
    <mergeCell ref="G34:H34"/>
    <mergeCell ref="I34:J34"/>
    <mergeCell ref="D35:F35"/>
    <mergeCell ref="G35:H35"/>
    <mergeCell ref="I35:J35"/>
    <mergeCell ref="D36:F36"/>
    <mergeCell ref="G36:H36"/>
    <mergeCell ref="I36:J36"/>
    <mergeCell ref="D37:F37"/>
    <mergeCell ref="G37:H37"/>
    <mergeCell ref="I37:J37"/>
    <mergeCell ref="D38:F38"/>
    <mergeCell ref="G38:H38"/>
    <mergeCell ref="I38:J38"/>
    <mergeCell ref="D39:F39"/>
    <mergeCell ref="G39:H39"/>
    <mergeCell ref="I39:J39"/>
    <mergeCell ref="I40:J40"/>
    <mergeCell ref="A42:K42"/>
    <mergeCell ref="A43:H43"/>
    <mergeCell ref="A44:H44"/>
    <mergeCell ref="A45:H45"/>
    <mergeCell ref="A46:H46"/>
    <mergeCell ref="A47:H47"/>
    <mergeCell ref="A48:H48"/>
    <mergeCell ref="A49:H49"/>
    <mergeCell ref="I50:J50"/>
    <mergeCell ref="A53:K53"/>
    <mergeCell ref="A54:J54"/>
    <mergeCell ref="A55:J55"/>
    <mergeCell ref="A56:J56"/>
    <mergeCell ref="A57:J57"/>
    <mergeCell ref="I58:J58"/>
    <mergeCell ref="A60:K60"/>
    <mergeCell ref="A61:J61"/>
    <mergeCell ref="A62:J62"/>
    <mergeCell ref="A63:J63"/>
    <mergeCell ref="A64:J64"/>
    <mergeCell ref="A65:J65"/>
    <mergeCell ref="A66:J66"/>
    <mergeCell ref="A67:J67"/>
    <mergeCell ref="I68:J68"/>
    <mergeCell ref="A70:K70"/>
    <mergeCell ref="A71:J71"/>
    <mergeCell ref="A72:J72"/>
    <mergeCell ref="A73:J73"/>
    <mergeCell ref="A74:J74"/>
    <mergeCell ref="A75:J75"/>
    <mergeCell ref="I76:J76"/>
    <mergeCell ref="A78:H78"/>
    <mergeCell ref="I78:J78"/>
    <mergeCell ref="I92:J92"/>
    <mergeCell ref="A94:K94"/>
    <mergeCell ref="A96:H96"/>
    <mergeCell ref="I96:J96"/>
    <mergeCell ref="A80:K80"/>
    <mergeCell ref="A82:H82"/>
    <mergeCell ref="A85:H85"/>
    <mergeCell ref="A86:J86"/>
    <mergeCell ref="A87:H87"/>
    <mergeCell ref="I87:J87"/>
    <mergeCell ref="A98:K98"/>
    <mergeCell ref="A99:H99"/>
    <mergeCell ref="I99:J99"/>
    <mergeCell ref="A5:F5"/>
    <mergeCell ref="G5:J5"/>
    <mergeCell ref="A6:F6"/>
    <mergeCell ref="G6:J6"/>
    <mergeCell ref="A89:K89"/>
    <mergeCell ref="A91:J91"/>
    <mergeCell ref="A92:H92"/>
  </mergeCells>
  <dataValidations count="2">
    <dataValidation type="custom" allowBlank="1" showInputMessage="1" showErrorMessage="1" promptTitle="SALÁRIO MÍNIMO" prompt="JÁ PREENCHEU O CAMPO &quot;VALOR DO SALÁRIO MÍNIMO?&#10;&#10;QUANDO HOUVER INSALUBRIDADE É OBRIGATÓRIO O PREENCHIMENTO DO CAMPO &quot;VALOR DO SALÁRIO MÍNIMO&quot;" errorTitle="JÁ EXISTE PERICULOSIDADE" error="A LEGISLAÇÃO SÓ PERMITE A INCIDÊNCIA DO ADICIONAL DE INSALUBRIDADE SE NÃO HOUVER INCIDÊNCIA DA PERICULOSIDADE." sqref="E39">
      <formula1>'COMPOSIÇÃO ITEM 1'!#REF!=0</formula1>
    </dataValidation>
    <dataValidation type="custom" allowBlank="1" showInputMessage="1" showErrorMessage="1" errorTitle="         JÁ EXISTE INSALUBRIDADE" error="A LEGISLAÇÃO SÓ PERMITE A INCIDÊNCIA DO ADICIONAL DE PERICULOSIDADE SE NÃO HOUVER INCIDÊNCIA DA INSALUBRIDADE" sqref="D25:D39">
      <formula1>E25=0</formula1>
    </dataValidation>
  </dataValidations>
  <printOptions/>
  <pageMargins left="0.511811024" right="0.511811024" top="0.787401575" bottom="0.787401575" header="0.31496062" footer="0.31496062"/>
  <pageSetup horizontalDpi="600" verticalDpi="600" orientation="portrait" paperSize="9" scale="74" r:id="rId1"/>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R62"/>
  <sheetViews>
    <sheetView view="pageBreakPreview" zoomScale="90" zoomScaleSheetLayoutView="90" zoomScalePageLayoutView="0" workbookViewId="0" topLeftCell="A1">
      <selection activeCell="I5" sqref="I5:J5"/>
    </sheetView>
  </sheetViews>
  <sheetFormatPr defaultColWidth="9.140625" defaultRowHeight="12.75"/>
  <cols>
    <col min="1" max="1" width="2.7109375" style="0" customWidth="1"/>
    <col min="2" max="2" width="6.8515625" style="0" customWidth="1"/>
    <col min="3" max="3" width="10.421875" style="0" customWidth="1"/>
    <col min="4" max="6" width="9.7109375" style="0" customWidth="1"/>
    <col min="7" max="7" width="12.7109375" style="0" customWidth="1"/>
    <col min="8" max="8" width="14.57421875" style="0" customWidth="1"/>
    <col min="9" max="9" width="12.7109375" style="0" customWidth="1"/>
    <col min="10" max="10" width="12.8515625" style="0" customWidth="1"/>
    <col min="11" max="11" width="3.421875" style="0" customWidth="1"/>
  </cols>
  <sheetData>
    <row r="1" spans="1:10" ht="13.5" thickBot="1">
      <c r="A1" s="395"/>
      <c r="B1" s="396"/>
      <c r="C1" s="396"/>
      <c r="D1" s="399" t="s">
        <v>277</v>
      </c>
      <c r="E1" s="399"/>
      <c r="F1" s="399"/>
      <c r="G1" s="399"/>
      <c r="H1" s="399"/>
      <c r="I1" s="462" t="s">
        <v>414</v>
      </c>
      <c r="J1" s="407"/>
    </row>
    <row r="2" spans="1:10" ht="13.5" thickBot="1">
      <c r="A2" s="397"/>
      <c r="B2" s="398"/>
      <c r="C2" s="398"/>
      <c r="D2" s="400"/>
      <c r="E2" s="400"/>
      <c r="F2" s="400"/>
      <c r="G2" s="400"/>
      <c r="H2" s="400"/>
      <c r="I2" s="408"/>
      <c r="J2" s="409"/>
    </row>
    <row r="3" spans="1:10" ht="15" customHeight="1" thickBot="1">
      <c r="A3" s="397"/>
      <c r="B3" s="398"/>
      <c r="C3" s="398"/>
      <c r="D3" s="400"/>
      <c r="E3" s="400"/>
      <c r="F3" s="400"/>
      <c r="G3" s="400"/>
      <c r="H3" s="400"/>
      <c r="I3" s="408"/>
      <c r="J3" s="409"/>
    </row>
    <row r="4" spans="1:10" ht="15.75" customHeight="1">
      <c r="A4" s="397"/>
      <c r="B4" s="398"/>
      <c r="C4" s="398"/>
      <c r="D4" s="400"/>
      <c r="E4" s="400"/>
      <c r="F4" s="400"/>
      <c r="G4" s="400"/>
      <c r="H4" s="400"/>
      <c r="I4" s="410"/>
      <c r="J4" s="411"/>
    </row>
    <row r="5" spans="1:10" ht="46.5" customHeight="1" thickBot="1">
      <c r="A5" s="401"/>
      <c r="B5" s="402"/>
      <c r="C5" s="402"/>
      <c r="D5" s="403" t="s">
        <v>362</v>
      </c>
      <c r="E5" s="404"/>
      <c r="F5" s="404"/>
      <c r="G5" s="404"/>
      <c r="H5" s="404"/>
      <c r="I5" s="405"/>
      <c r="J5" s="406"/>
    </row>
    <row r="6" spans="1:10" ht="15.75" customHeight="1" thickBot="1">
      <c r="A6" s="173"/>
      <c r="B6" s="174"/>
      <c r="C6" s="174"/>
      <c r="D6" s="386"/>
      <c r="E6" s="386"/>
      <c r="F6" s="386"/>
      <c r="G6" s="386"/>
      <c r="H6" s="386"/>
      <c r="I6" s="387" t="s">
        <v>279</v>
      </c>
      <c r="J6" s="388"/>
    </row>
    <row r="7" spans="1:10" ht="15.75" customHeight="1">
      <c r="A7" s="389" t="s">
        <v>280</v>
      </c>
      <c r="B7" s="390"/>
      <c r="C7" s="390"/>
      <c r="D7" s="390"/>
      <c r="E7" s="390"/>
      <c r="F7" s="390"/>
      <c r="G7" s="390"/>
      <c r="H7" s="390"/>
      <c r="I7" s="390"/>
      <c r="J7" s="391"/>
    </row>
    <row r="8" spans="1:10" ht="61.5" customHeight="1">
      <c r="A8" s="392" t="s">
        <v>281</v>
      </c>
      <c r="B8" s="393"/>
      <c r="C8" s="393"/>
      <c r="D8" s="393"/>
      <c r="E8" s="393"/>
      <c r="F8" s="393"/>
      <c r="G8" s="393"/>
      <c r="H8" s="393"/>
      <c r="I8" s="393"/>
      <c r="J8" s="394"/>
    </row>
    <row r="9" spans="1:10" ht="12.75">
      <c r="A9" s="377" t="s">
        <v>282</v>
      </c>
      <c r="B9" s="378"/>
      <c r="C9" s="378" t="s">
        <v>283</v>
      </c>
      <c r="D9" s="378"/>
      <c r="E9" s="378"/>
      <c r="F9" s="378"/>
      <c r="G9" s="378"/>
      <c r="H9" s="378"/>
      <c r="I9" s="378" t="s">
        <v>284</v>
      </c>
      <c r="J9" s="379"/>
    </row>
    <row r="10" spans="1:10" ht="12.75">
      <c r="A10" s="377"/>
      <c r="B10" s="378"/>
      <c r="C10" s="378"/>
      <c r="D10" s="378"/>
      <c r="E10" s="378"/>
      <c r="F10" s="378"/>
      <c r="G10" s="378"/>
      <c r="H10" s="378"/>
      <c r="I10" s="378"/>
      <c r="J10" s="379"/>
    </row>
    <row r="11" spans="1:17" ht="12.75">
      <c r="A11" s="347" t="s">
        <v>285</v>
      </c>
      <c r="B11" s="348"/>
      <c r="C11" s="367" t="s">
        <v>286</v>
      </c>
      <c r="D11" s="367"/>
      <c r="E11" s="367"/>
      <c r="F11" s="367"/>
      <c r="G11" s="367"/>
      <c r="H11" s="367"/>
      <c r="I11" s="368"/>
      <c r="J11" s="369"/>
      <c r="L11" s="370"/>
      <c r="M11" s="370"/>
      <c r="N11" s="370"/>
      <c r="O11" s="370"/>
      <c r="P11" s="370"/>
      <c r="Q11" s="370"/>
    </row>
    <row r="12" spans="1:17" ht="12.75">
      <c r="A12" s="347" t="s">
        <v>287</v>
      </c>
      <c r="B12" s="348"/>
      <c r="C12" s="367" t="s">
        <v>288</v>
      </c>
      <c r="D12" s="367"/>
      <c r="E12" s="367"/>
      <c r="F12" s="367"/>
      <c r="G12" s="367"/>
      <c r="H12" s="367"/>
      <c r="I12" s="368"/>
      <c r="J12" s="369"/>
      <c r="L12" s="370"/>
      <c r="M12" s="370"/>
      <c r="N12" s="370"/>
      <c r="O12" s="370"/>
      <c r="P12" s="370"/>
      <c r="Q12" s="370"/>
    </row>
    <row r="13" spans="1:17" ht="12.75">
      <c r="A13" s="347" t="s">
        <v>289</v>
      </c>
      <c r="B13" s="348"/>
      <c r="C13" s="367" t="s">
        <v>290</v>
      </c>
      <c r="D13" s="367"/>
      <c r="E13" s="367"/>
      <c r="F13" s="367"/>
      <c r="G13" s="367"/>
      <c r="H13" s="367"/>
      <c r="I13" s="368"/>
      <c r="J13" s="369"/>
      <c r="L13" s="370"/>
      <c r="M13" s="370"/>
      <c r="N13" s="370"/>
      <c r="O13" s="370"/>
      <c r="P13" s="370"/>
      <c r="Q13" s="370"/>
    </row>
    <row r="14" spans="1:17" ht="12.75">
      <c r="A14" s="347" t="s">
        <v>291</v>
      </c>
      <c r="B14" s="348"/>
      <c r="C14" s="367" t="s">
        <v>292</v>
      </c>
      <c r="D14" s="367"/>
      <c r="E14" s="367"/>
      <c r="F14" s="367"/>
      <c r="G14" s="367"/>
      <c r="H14" s="367"/>
      <c r="I14" s="368"/>
      <c r="J14" s="369"/>
      <c r="L14" s="370"/>
      <c r="M14" s="370"/>
      <c r="N14" s="370"/>
      <c r="O14" s="370"/>
      <c r="P14" s="370"/>
      <c r="Q14" s="370"/>
    </row>
    <row r="15" spans="1:17" ht="12.75">
      <c r="A15" s="347" t="s">
        <v>293</v>
      </c>
      <c r="B15" s="348"/>
      <c r="C15" s="367" t="s">
        <v>294</v>
      </c>
      <c r="D15" s="367"/>
      <c r="E15" s="367"/>
      <c r="F15" s="367"/>
      <c r="G15" s="367"/>
      <c r="H15" s="367"/>
      <c r="I15" s="368"/>
      <c r="J15" s="369"/>
      <c r="L15" s="370"/>
      <c r="M15" s="370"/>
      <c r="N15" s="370"/>
      <c r="O15" s="370"/>
      <c r="P15" s="370"/>
      <c r="Q15" s="370"/>
    </row>
    <row r="16" spans="1:17" ht="12.75">
      <c r="A16" s="347" t="s">
        <v>295</v>
      </c>
      <c r="B16" s="348"/>
      <c r="C16" s="367" t="s">
        <v>296</v>
      </c>
      <c r="D16" s="367"/>
      <c r="E16" s="367"/>
      <c r="F16" s="367"/>
      <c r="G16" s="367"/>
      <c r="H16" s="367"/>
      <c r="I16" s="368"/>
      <c r="J16" s="369"/>
      <c r="L16" s="175"/>
      <c r="M16" s="175"/>
      <c r="N16" s="175"/>
      <c r="O16" s="175"/>
      <c r="P16" s="175"/>
      <c r="Q16" s="175"/>
    </row>
    <row r="17" spans="1:17" ht="12.75">
      <c r="A17" s="347" t="s">
        <v>297</v>
      </c>
      <c r="B17" s="348"/>
      <c r="C17" s="367" t="s">
        <v>298</v>
      </c>
      <c r="D17" s="367"/>
      <c r="E17" s="367"/>
      <c r="F17" s="367"/>
      <c r="G17" s="367"/>
      <c r="H17" s="367"/>
      <c r="I17" s="368"/>
      <c r="J17" s="369"/>
      <c r="L17" s="370"/>
      <c r="M17" s="370"/>
      <c r="N17" s="370"/>
      <c r="O17" s="370"/>
      <c r="P17" s="370"/>
      <c r="Q17" s="370"/>
    </row>
    <row r="18" spans="1:17" ht="12.75">
      <c r="A18" s="347" t="s">
        <v>299</v>
      </c>
      <c r="B18" s="348"/>
      <c r="C18" s="367" t="s">
        <v>300</v>
      </c>
      <c r="D18" s="367"/>
      <c r="E18" s="367"/>
      <c r="F18" s="367"/>
      <c r="G18" s="367"/>
      <c r="H18" s="367"/>
      <c r="I18" s="368"/>
      <c r="J18" s="369"/>
      <c r="L18" s="370"/>
      <c r="M18" s="370"/>
      <c r="N18" s="370"/>
      <c r="O18" s="370"/>
      <c r="P18" s="370"/>
      <c r="Q18" s="370"/>
    </row>
    <row r="19" spans="1:10" ht="12.75">
      <c r="A19" s="347" t="s">
        <v>301</v>
      </c>
      <c r="B19" s="348"/>
      <c r="C19" s="374"/>
      <c r="D19" s="374"/>
      <c r="E19" s="374"/>
      <c r="F19" s="374"/>
      <c r="G19" s="374"/>
      <c r="H19" s="374"/>
      <c r="I19" s="375"/>
      <c r="J19" s="376"/>
    </row>
    <row r="20" spans="1:10" ht="12.75">
      <c r="A20" s="347" t="s">
        <v>302</v>
      </c>
      <c r="B20" s="348"/>
      <c r="C20" s="374"/>
      <c r="D20" s="374"/>
      <c r="E20" s="374"/>
      <c r="F20" s="374"/>
      <c r="G20" s="374"/>
      <c r="H20" s="374"/>
      <c r="I20" s="375"/>
      <c r="J20" s="376"/>
    </row>
    <row r="21" spans="1:10" ht="12.75">
      <c r="A21" s="347" t="s">
        <v>303</v>
      </c>
      <c r="B21" s="348"/>
      <c r="C21" s="374"/>
      <c r="D21" s="374"/>
      <c r="E21" s="374"/>
      <c r="F21" s="374"/>
      <c r="G21" s="374"/>
      <c r="H21" s="374"/>
      <c r="I21" s="375"/>
      <c r="J21" s="376"/>
    </row>
    <row r="22" spans="1:10" ht="12.75">
      <c r="A22" s="382" t="s">
        <v>304</v>
      </c>
      <c r="B22" s="383"/>
      <c r="C22" s="383"/>
      <c r="D22" s="383"/>
      <c r="E22" s="383"/>
      <c r="F22" s="383"/>
      <c r="G22" s="383"/>
      <c r="H22" s="383"/>
      <c r="I22" s="384">
        <f>SUM(I11:J21)</f>
        <v>0</v>
      </c>
      <c r="J22" s="385"/>
    </row>
    <row r="23" spans="1:10" ht="12.75">
      <c r="A23" s="377" t="s">
        <v>282</v>
      </c>
      <c r="B23" s="378"/>
      <c r="C23" s="378" t="s">
        <v>305</v>
      </c>
      <c r="D23" s="378"/>
      <c r="E23" s="378"/>
      <c r="F23" s="378"/>
      <c r="G23" s="378"/>
      <c r="H23" s="378"/>
      <c r="I23" s="378" t="s">
        <v>284</v>
      </c>
      <c r="J23" s="379"/>
    </row>
    <row r="24" spans="1:10" ht="12.75">
      <c r="A24" s="377"/>
      <c r="B24" s="378"/>
      <c r="C24" s="378"/>
      <c r="D24" s="378"/>
      <c r="E24" s="378"/>
      <c r="F24" s="378"/>
      <c r="G24" s="378"/>
      <c r="H24" s="378"/>
      <c r="I24" s="378"/>
      <c r="J24" s="379"/>
    </row>
    <row r="25" spans="1:17" ht="12.75">
      <c r="A25" s="347" t="s">
        <v>306</v>
      </c>
      <c r="B25" s="348"/>
      <c r="C25" s="367" t="s">
        <v>307</v>
      </c>
      <c r="D25" s="367"/>
      <c r="E25" s="367"/>
      <c r="F25" s="367"/>
      <c r="G25" s="367"/>
      <c r="H25" s="367"/>
      <c r="I25" s="368"/>
      <c r="J25" s="369"/>
      <c r="L25" s="370"/>
      <c r="M25" s="370"/>
      <c r="N25" s="370"/>
      <c r="O25" s="370"/>
      <c r="P25" s="370"/>
      <c r="Q25" s="370"/>
    </row>
    <row r="26" spans="1:17" ht="12.75">
      <c r="A26" s="347" t="s">
        <v>308</v>
      </c>
      <c r="B26" s="348"/>
      <c r="C26" s="367" t="s">
        <v>309</v>
      </c>
      <c r="D26" s="367"/>
      <c r="E26" s="367"/>
      <c r="F26" s="367"/>
      <c r="G26" s="367"/>
      <c r="H26" s="367"/>
      <c r="I26" s="368"/>
      <c r="J26" s="369"/>
      <c r="L26" s="370"/>
      <c r="M26" s="370"/>
      <c r="N26" s="370"/>
      <c r="O26" s="370"/>
      <c r="P26" s="370"/>
      <c r="Q26" s="370"/>
    </row>
    <row r="27" spans="1:17" ht="12.75">
      <c r="A27" s="347" t="s">
        <v>310</v>
      </c>
      <c r="B27" s="348"/>
      <c r="C27" s="367" t="s">
        <v>311</v>
      </c>
      <c r="D27" s="367"/>
      <c r="E27" s="367"/>
      <c r="F27" s="367"/>
      <c r="G27" s="367"/>
      <c r="H27" s="367"/>
      <c r="I27" s="368"/>
      <c r="J27" s="369"/>
      <c r="L27" s="370"/>
      <c r="M27" s="370"/>
      <c r="N27" s="370"/>
      <c r="O27" s="370"/>
      <c r="P27" s="370"/>
      <c r="Q27" s="370"/>
    </row>
    <row r="28" spans="1:17" ht="12.75">
      <c r="A28" s="347" t="s">
        <v>312</v>
      </c>
      <c r="B28" s="348"/>
      <c r="C28" s="367" t="s">
        <v>313</v>
      </c>
      <c r="D28" s="367"/>
      <c r="E28" s="367"/>
      <c r="F28" s="367"/>
      <c r="G28" s="367"/>
      <c r="H28" s="367"/>
      <c r="I28" s="368"/>
      <c r="J28" s="369"/>
      <c r="L28" s="370"/>
      <c r="M28" s="370"/>
      <c r="N28" s="370"/>
      <c r="O28" s="370"/>
      <c r="P28" s="370"/>
      <c r="Q28" s="370"/>
    </row>
    <row r="29" spans="1:17" ht="12.75">
      <c r="A29" s="347" t="s">
        <v>314</v>
      </c>
      <c r="B29" s="348"/>
      <c r="C29" s="367" t="s">
        <v>315</v>
      </c>
      <c r="D29" s="367"/>
      <c r="E29" s="367"/>
      <c r="F29" s="367"/>
      <c r="G29" s="367"/>
      <c r="H29" s="367"/>
      <c r="I29" s="368"/>
      <c r="J29" s="369"/>
      <c r="L29" s="370"/>
      <c r="M29" s="370"/>
      <c r="N29" s="370"/>
      <c r="O29" s="370"/>
      <c r="P29" s="370"/>
      <c r="Q29" s="370"/>
    </row>
    <row r="30" spans="1:17" ht="12.75">
      <c r="A30" s="347" t="s">
        <v>316</v>
      </c>
      <c r="B30" s="348"/>
      <c r="C30" s="367" t="s">
        <v>317</v>
      </c>
      <c r="D30" s="367"/>
      <c r="E30" s="367"/>
      <c r="F30" s="367"/>
      <c r="G30" s="367"/>
      <c r="H30" s="367"/>
      <c r="I30" s="368"/>
      <c r="J30" s="369"/>
      <c r="L30" s="370"/>
      <c r="M30" s="370"/>
      <c r="N30" s="370"/>
      <c r="O30" s="370"/>
      <c r="P30" s="370"/>
      <c r="Q30" s="370"/>
    </row>
    <row r="31" spans="1:17" ht="12.75">
      <c r="A31" s="347" t="s">
        <v>318</v>
      </c>
      <c r="B31" s="348"/>
      <c r="C31" s="367" t="s">
        <v>319</v>
      </c>
      <c r="D31" s="367"/>
      <c r="E31" s="367"/>
      <c r="F31" s="367"/>
      <c r="G31" s="367"/>
      <c r="H31" s="367"/>
      <c r="I31" s="368"/>
      <c r="J31" s="369"/>
      <c r="L31" s="370"/>
      <c r="M31" s="370"/>
      <c r="N31" s="370"/>
      <c r="O31" s="370"/>
      <c r="P31" s="370"/>
      <c r="Q31" s="370"/>
    </row>
    <row r="32" spans="1:17" ht="12.75">
      <c r="A32" s="347" t="s">
        <v>320</v>
      </c>
      <c r="B32" s="348"/>
      <c r="C32" s="367" t="s">
        <v>321</v>
      </c>
      <c r="D32" s="367"/>
      <c r="E32" s="367"/>
      <c r="F32" s="367"/>
      <c r="G32" s="367"/>
      <c r="H32" s="367"/>
      <c r="I32" s="368"/>
      <c r="J32" s="369"/>
      <c r="L32" s="176"/>
      <c r="M32" s="176"/>
      <c r="N32" s="176"/>
      <c r="O32" s="176"/>
      <c r="P32" s="176"/>
      <c r="Q32" s="176"/>
    </row>
    <row r="33" spans="1:10" ht="12.75">
      <c r="A33" s="347" t="s">
        <v>322</v>
      </c>
      <c r="B33" s="348"/>
      <c r="C33" s="367" t="s">
        <v>323</v>
      </c>
      <c r="D33" s="367"/>
      <c r="E33" s="367"/>
      <c r="F33" s="367"/>
      <c r="G33" s="367"/>
      <c r="H33" s="367"/>
      <c r="I33" s="368"/>
      <c r="J33" s="369"/>
    </row>
    <row r="34" spans="1:10" ht="12.75">
      <c r="A34" s="347" t="s">
        <v>324</v>
      </c>
      <c r="B34" s="348"/>
      <c r="C34" s="374" t="s">
        <v>325</v>
      </c>
      <c r="D34" s="374"/>
      <c r="E34" s="374"/>
      <c r="F34" s="374"/>
      <c r="G34" s="374"/>
      <c r="H34" s="374"/>
      <c r="I34" s="375"/>
      <c r="J34" s="376"/>
    </row>
    <row r="35" spans="1:10" ht="12.75">
      <c r="A35" s="347"/>
      <c r="B35" s="348"/>
      <c r="C35" s="374"/>
      <c r="D35" s="374"/>
      <c r="E35" s="374"/>
      <c r="F35" s="374"/>
      <c r="G35" s="374"/>
      <c r="H35" s="374"/>
      <c r="I35" s="352"/>
      <c r="J35" s="353"/>
    </row>
    <row r="36" spans="1:10" ht="12.75">
      <c r="A36" s="354" t="s">
        <v>326</v>
      </c>
      <c r="B36" s="355"/>
      <c r="C36" s="355"/>
      <c r="D36" s="355"/>
      <c r="E36" s="355"/>
      <c r="F36" s="355"/>
      <c r="G36" s="355"/>
      <c r="H36" s="355"/>
      <c r="I36" s="336">
        <f>SUM(I25:J35)</f>
        <v>0</v>
      </c>
      <c r="J36" s="337"/>
    </row>
    <row r="37" spans="1:10" ht="12.75">
      <c r="A37" s="377" t="s">
        <v>282</v>
      </c>
      <c r="B37" s="378"/>
      <c r="C37" s="378" t="s">
        <v>327</v>
      </c>
      <c r="D37" s="378"/>
      <c r="E37" s="378"/>
      <c r="F37" s="378"/>
      <c r="G37" s="378"/>
      <c r="H37" s="378"/>
      <c r="I37" s="378" t="s">
        <v>284</v>
      </c>
      <c r="J37" s="379"/>
    </row>
    <row r="38" spans="1:10" ht="12.75">
      <c r="A38" s="377"/>
      <c r="B38" s="378"/>
      <c r="C38" s="378"/>
      <c r="D38" s="378"/>
      <c r="E38" s="378"/>
      <c r="F38" s="378"/>
      <c r="G38" s="378"/>
      <c r="H38" s="378"/>
      <c r="I38" s="378"/>
      <c r="J38" s="379"/>
    </row>
    <row r="39" spans="1:17" ht="12.75">
      <c r="A39" s="347" t="s">
        <v>328</v>
      </c>
      <c r="B39" s="348"/>
      <c r="C39" s="367" t="s">
        <v>329</v>
      </c>
      <c r="D39" s="367"/>
      <c r="E39" s="367"/>
      <c r="F39" s="367"/>
      <c r="G39" s="367"/>
      <c r="H39" s="367"/>
      <c r="I39" s="380"/>
      <c r="J39" s="381"/>
      <c r="L39" s="370"/>
      <c r="M39" s="370"/>
      <c r="N39" s="370"/>
      <c r="O39" s="370"/>
      <c r="P39" s="370"/>
      <c r="Q39" s="370"/>
    </row>
    <row r="40" spans="1:17" ht="12.75">
      <c r="A40" s="347" t="s">
        <v>330</v>
      </c>
      <c r="B40" s="348"/>
      <c r="C40" s="367" t="s">
        <v>331</v>
      </c>
      <c r="D40" s="367"/>
      <c r="E40" s="367"/>
      <c r="F40" s="367"/>
      <c r="G40" s="367"/>
      <c r="H40" s="367"/>
      <c r="I40" s="380"/>
      <c r="J40" s="381"/>
      <c r="L40" s="370"/>
      <c r="M40" s="370"/>
      <c r="N40" s="370"/>
      <c r="O40" s="370"/>
      <c r="P40" s="370"/>
      <c r="Q40" s="370"/>
    </row>
    <row r="41" spans="1:17" ht="12.75">
      <c r="A41" s="347" t="s">
        <v>332</v>
      </c>
      <c r="B41" s="348"/>
      <c r="C41" s="367" t="s">
        <v>333</v>
      </c>
      <c r="D41" s="367"/>
      <c r="E41" s="367"/>
      <c r="F41" s="367"/>
      <c r="G41" s="367"/>
      <c r="H41" s="367"/>
      <c r="I41" s="380"/>
      <c r="J41" s="381"/>
      <c r="L41" s="370"/>
      <c r="M41" s="370"/>
      <c r="N41" s="370"/>
      <c r="O41" s="370"/>
      <c r="P41" s="370"/>
      <c r="Q41" s="370"/>
    </row>
    <row r="42" spans="1:17" ht="12.75">
      <c r="A42" s="347" t="s">
        <v>334</v>
      </c>
      <c r="B42" s="348"/>
      <c r="C42" s="367" t="s">
        <v>335</v>
      </c>
      <c r="D42" s="367"/>
      <c r="E42" s="367"/>
      <c r="F42" s="367"/>
      <c r="G42" s="367"/>
      <c r="H42" s="367"/>
      <c r="I42" s="380"/>
      <c r="J42" s="381"/>
      <c r="L42" s="370"/>
      <c r="M42" s="370"/>
      <c r="N42" s="370"/>
      <c r="O42" s="370"/>
      <c r="P42" s="370"/>
      <c r="Q42" s="370"/>
    </row>
    <row r="43" spans="1:17" ht="12.75">
      <c r="A43" s="347" t="s">
        <v>336</v>
      </c>
      <c r="B43" s="348"/>
      <c r="C43" s="367" t="s">
        <v>337</v>
      </c>
      <c r="D43" s="367"/>
      <c r="E43" s="367"/>
      <c r="F43" s="367"/>
      <c r="G43" s="367"/>
      <c r="H43" s="367"/>
      <c r="I43" s="380"/>
      <c r="J43" s="381"/>
      <c r="L43" s="370"/>
      <c r="M43" s="370"/>
      <c r="N43" s="370"/>
      <c r="O43" s="370"/>
      <c r="P43" s="370"/>
      <c r="Q43" s="370"/>
    </row>
    <row r="44" spans="1:10" ht="12.75">
      <c r="A44" s="347" t="s">
        <v>338</v>
      </c>
      <c r="B44" s="348"/>
      <c r="C44" s="374"/>
      <c r="D44" s="374"/>
      <c r="E44" s="374"/>
      <c r="F44" s="374"/>
      <c r="G44" s="374"/>
      <c r="H44" s="374"/>
      <c r="I44" s="375"/>
      <c r="J44" s="376"/>
    </row>
    <row r="45" spans="1:10" ht="12.75">
      <c r="A45" s="347" t="s">
        <v>339</v>
      </c>
      <c r="B45" s="348"/>
      <c r="C45" s="374"/>
      <c r="D45" s="374"/>
      <c r="E45" s="374"/>
      <c r="F45" s="374"/>
      <c r="G45" s="374"/>
      <c r="H45" s="374"/>
      <c r="I45" s="375"/>
      <c r="J45" s="376"/>
    </row>
    <row r="46" spans="1:10" ht="12.75">
      <c r="A46" s="354" t="s">
        <v>340</v>
      </c>
      <c r="B46" s="355"/>
      <c r="C46" s="355"/>
      <c r="D46" s="355"/>
      <c r="E46" s="355"/>
      <c r="F46" s="355"/>
      <c r="G46" s="355"/>
      <c r="H46" s="355"/>
      <c r="I46" s="336">
        <f>SUM(I39:J45)</f>
        <v>0</v>
      </c>
      <c r="J46" s="337"/>
    </row>
    <row r="47" spans="1:10" ht="12.75">
      <c r="A47" s="377" t="s">
        <v>282</v>
      </c>
      <c r="B47" s="378"/>
      <c r="C47" s="378" t="s">
        <v>341</v>
      </c>
      <c r="D47" s="378"/>
      <c r="E47" s="378"/>
      <c r="F47" s="378"/>
      <c r="G47" s="378"/>
      <c r="H47" s="378"/>
      <c r="I47" s="378" t="s">
        <v>284</v>
      </c>
      <c r="J47" s="379"/>
    </row>
    <row r="48" spans="1:10" ht="12.75">
      <c r="A48" s="377"/>
      <c r="B48" s="378"/>
      <c r="C48" s="378"/>
      <c r="D48" s="378"/>
      <c r="E48" s="378"/>
      <c r="F48" s="378"/>
      <c r="G48" s="378"/>
      <c r="H48" s="378"/>
      <c r="I48" s="378"/>
      <c r="J48" s="379"/>
    </row>
    <row r="49" spans="1:18" ht="12.75">
      <c r="A49" s="347" t="s">
        <v>342</v>
      </c>
      <c r="B49" s="348"/>
      <c r="C49" s="367" t="s">
        <v>343</v>
      </c>
      <c r="D49" s="367"/>
      <c r="E49" s="367"/>
      <c r="F49" s="367"/>
      <c r="G49" s="367"/>
      <c r="H49" s="367"/>
      <c r="I49" s="368"/>
      <c r="J49" s="369"/>
      <c r="M49" s="370"/>
      <c r="N49" s="370"/>
      <c r="O49" s="370"/>
      <c r="P49" s="370"/>
      <c r="Q49" s="370"/>
      <c r="R49" s="370"/>
    </row>
    <row r="50" spans="1:18" ht="42" customHeight="1">
      <c r="A50" s="347" t="s">
        <v>344</v>
      </c>
      <c r="B50" s="348"/>
      <c r="C50" s="371" t="s">
        <v>345</v>
      </c>
      <c r="D50" s="371"/>
      <c r="E50" s="371"/>
      <c r="F50" s="371"/>
      <c r="G50" s="371"/>
      <c r="H50" s="371"/>
      <c r="I50" s="348"/>
      <c r="J50" s="372"/>
      <c r="M50" s="373"/>
      <c r="N50" s="373"/>
      <c r="O50" s="373"/>
      <c r="P50" s="373"/>
      <c r="Q50" s="373"/>
      <c r="R50" s="373"/>
    </row>
    <row r="51" spans="1:10" ht="12.75">
      <c r="A51" s="332" t="s">
        <v>346</v>
      </c>
      <c r="B51" s="333"/>
      <c r="C51" s="333"/>
      <c r="D51" s="333"/>
      <c r="E51" s="333"/>
      <c r="F51" s="333"/>
      <c r="G51" s="333"/>
      <c r="H51" s="333"/>
      <c r="I51" s="360">
        <f>I49+I50</f>
        <v>0</v>
      </c>
      <c r="J51" s="361"/>
    </row>
    <row r="52" spans="1:10" ht="12.75">
      <c r="A52" s="362" t="s">
        <v>282</v>
      </c>
      <c r="B52" s="363"/>
      <c r="C52" s="364" t="s">
        <v>347</v>
      </c>
      <c r="D52" s="364"/>
      <c r="E52" s="364"/>
      <c r="F52" s="364"/>
      <c r="G52" s="364"/>
      <c r="H52" s="364"/>
      <c r="I52" s="365" t="s">
        <v>284</v>
      </c>
      <c r="J52" s="366"/>
    </row>
    <row r="53" spans="1:10" ht="22.5" customHeight="1">
      <c r="A53" s="362"/>
      <c r="B53" s="363"/>
      <c r="C53" s="364"/>
      <c r="D53" s="364"/>
      <c r="E53" s="364"/>
      <c r="F53" s="364"/>
      <c r="G53" s="364"/>
      <c r="H53" s="364"/>
      <c r="I53" s="365"/>
      <c r="J53" s="366"/>
    </row>
    <row r="54" spans="1:10" ht="12.75" customHeight="1">
      <c r="A54" s="356" t="s">
        <v>348</v>
      </c>
      <c r="B54" s="357"/>
      <c r="C54" s="350" t="s">
        <v>349</v>
      </c>
      <c r="D54" s="350"/>
      <c r="E54" s="350"/>
      <c r="F54" s="350"/>
      <c r="G54" s="350"/>
      <c r="H54" s="350"/>
      <c r="I54" s="358"/>
      <c r="J54" s="359"/>
    </row>
    <row r="55" spans="1:10" ht="12.75">
      <c r="A55" s="356" t="s">
        <v>350</v>
      </c>
      <c r="B55" s="357"/>
      <c r="C55" s="350" t="s">
        <v>351</v>
      </c>
      <c r="D55" s="350"/>
      <c r="E55" s="350"/>
      <c r="F55" s="350"/>
      <c r="G55" s="350"/>
      <c r="H55" s="350"/>
      <c r="I55" s="358"/>
      <c r="J55" s="359"/>
    </row>
    <row r="56" spans="1:10" ht="12.75">
      <c r="A56" s="347" t="s">
        <v>352</v>
      </c>
      <c r="B56" s="348"/>
      <c r="C56" s="349" t="s">
        <v>353</v>
      </c>
      <c r="D56" s="350"/>
      <c r="E56" s="350"/>
      <c r="F56" s="350"/>
      <c r="G56" s="350"/>
      <c r="H56" s="351"/>
      <c r="I56" s="352"/>
      <c r="J56" s="353"/>
    </row>
    <row r="57" spans="1:10" ht="12.75">
      <c r="A57" s="347" t="s">
        <v>354</v>
      </c>
      <c r="B57" s="348"/>
      <c r="C57" s="349" t="s">
        <v>355</v>
      </c>
      <c r="D57" s="350"/>
      <c r="E57" s="350"/>
      <c r="F57" s="350"/>
      <c r="G57" s="350"/>
      <c r="H57" s="351"/>
      <c r="I57" s="352"/>
      <c r="J57" s="353"/>
    </row>
    <row r="58" spans="1:10" ht="12.75">
      <c r="A58" s="354" t="s">
        <v>356</v>
      </c>
      <c r="B58" s="355"/>
      <c r="C58" s="349" t="s">
        <v>357</v>
      </c>
      <c r="D58" s="350"/>
      <c r="E58" s="350"/>
      <c r="F58" s="350"/>
      <c r="G58" s="350"/>
      <c r="H58" s="351"/>
      <c r="I58" s="352"/>
      <c r="J58" s="353"/>
    </row>
    <row r="59" spans="1:10" ht="12.75">
      <c r="A59" s="332" t="s">
        <v>358</v>
      </c>
      <c r="B59" s="333"/>
      <c r="C59" s="334"/>
      <c r="D59" s="334"/>
      <c r="E59" s="334"/>
      <c r="F59" s="334"/>
      <c r="G59" s="334"/>
      <c r="H59" s="335"/>
      <c r="I59" s="336">
        <f>SUM(I54:I58)</f>
        <v>0</v>
      </c>
      <c r="J59" s="337"/>
    </row>
    <row r="60" spans="1:10" ht="13.5" thickBot="1">
      <c r="A60" s="338" t="s">
        <v>359</v>
      </c>
      <c r="B60" s="339"/>
      <c r="C60" s="339"/>
      <c r="D60" s="339"/>
      <c r="E60" s="339"/>
      <c r="F60" s="339"/>
      <c r="G60" s="339"/>
      <c r="H60" s="339"/>
      <c r="I60" s="340">
        <f>(I22+I36+I46+I51+I59)%</f>
        <v>0</v>
      </c>
      <c r="J60" s="341"/>
    </row>
    <row r="61" spans="1:10" ht="13.5" customHeight="1" thickBot="1">
      <c r="A61" s="338"/>
      <c r="B61" s="339"/>
      <c r="C61" s="339"/>
      <c r="D61" s="339"/>
      <c r="E61" s="339"/>
      <c r="F61" s="339"/>
      <c r="G61" s="339"/>
      <c r="H61" s="339"/>
      <c r="I61" s="342"/>
      <c r="J61" s="343"/>
    </row>
    <row r="62" spans="1:14" ht="45" customHeight="1" thickBot="1">
      <c r="A62" s="344"/>
      <c r="B62" s="345"/>
      <c r="C62" s="345"/>
      <c r="D62" s="345"/>
      <c r="E62" s="345"/>
      <c r="F62" s="345"/>
      <c r="G62" s="345"/>
      <c r="H62" s="345"/>
      <c r="I62" s="345"/>
      <c r="J62" s="346"/>
      <c r="K62" s="177"/>
      <c r="L62" s="177"/>
      <c r="M62" s="177"/>
      <c r="N62" s="177"/>
    </row>
  </sheetData>
  <sheetProtection/>
  <mergeCells count="167">
    <mergeCell ref="A1:C4"/>
    <mergeCell ref="D1:H4"/>
    <mergeCell ref="A5:C5"/>
    <mergeCell ref="D5:H5"/>
    <mergeCell ref="I5:J5"/>
    <mergeCell ref="I1:J4"/>
    <mergeCell ref="D6:H6"/>
    <mergeCell ref="I6:J6"/>
    <mergeCell ref="A7:J7"/>
    <mergeCell ref="A8:J8"/>
    <mergeCell ref="A9:B10"/>
    <mergeCell ref="C9:H10"/>
    <mergeCell ref="I9:J10"/>
    <mergeCell ref="A11:B11"/>
    <mergeCell ref="C11:H11"/>
    <mergeCell ref="I11:J11"/>
    <mergeCell ref="L11:Q11"/>
    <mergeCell ref="A12:B12"/>
    <mergeCell ref="C12:H12"/>
    <mergeCell ref="I12:J12"/>
    <mergeCell ref="L12:Q12"/>
    <mergeCell ref="A13:B13"/>
    <mergeCell ref="C13:H13"/>
    <mergeCell ref="I13:J13"/>
    <mergeCell ref="L13:Q13"/>
    <mergeCell ref="A14:B14"/>
    <mergeCell ref="C14:H14"/>
    <mergeCell ref="I14:J14"/>
    <mergeCell ref="L14:Q14"/>
    <mergeCell ref="A15:B15"/>
    <mergeCell ref="C15:H15"/>
    <mergeCell ref="I15:J15"/>
    <mergeCell ref="L15:Q15"/>
    <mergeCell ref="A16:B16"/>
    <mergeCell ref="C16:H16"/>
    <mergeCell ref="I16:J16"/>
    <mergeCell ref="A17:B17"/>
    <mergeCell ref="C17:H17"/>
    <mergeCell ref="I17:J17"/>
    <mergeCell ref="L17:Q17"/>
    <mergeCell ref="A18:B18"/>
    <mergeCell ref="C18:H18"/>
    <mergeCell ref="I18:J18"/>
    <mergeCell ref="L18:Q18"/>
    <mergeCell ref="A19:B19"/>
    <mergeCell ref="C19:H19"/>
    <mergeCell ref="I19:J19"/>
    <mergeCell ref="A20:B20"/>
    <mergeCell ref="C20:H20"/>
    <mergeCell ref="I20:J20"/>
    <mergeCell ref="A21:B21"/>
    <mergeCell ref="C21:H21"/>
    <mergeCell ref="I21:J21"/>
    <mergeCell ref="A22:H22"/>
    <mergeCell ref="I22:J22"/>
    <mergeCell ref="A23:B24"/>
    <mergeCell ref="C23:H24"/>
    <mergeCell ref="I23:J24"/>
    <mergeCell ref="A25:B25"/>
    <mergeCell ref="C25:H25"/>
    <mergeCell ref="I25:J25"/>
    <mergeCell ref="L25:Q25"/>
    <mergeCell ref="A26:B26"/>
    <mergeCell ref="C26:H26"/>
    <mergeCell ref="I26:J26"/>
    <mergeCell ref="L26:Q26"/>
    <mergeCell ref="A27:B27"/>
    <mergeCell ref="C27:H27"/>
    <mergeCell ref="I27:J27"/>
    <mergeCell ref="L27:Q27"/>
    <mergeCell ref="A28:B28"/>
    <mergeCell ref="C28:H28"/>
    <mergeCell ref="I28:J28"/>
    <mergeCell ref="L28:Q28"/>
    <mergeCell ref="A29:B29"/>
    <mergeCell ref="C29:H29"/>
    <mergeCell ref="I29:J29"/>
    <mergeCell ref="L29:Q29"/>
    <mergeCell ref="A30:B30"/>
    <mergeCell ref="C30:H30"/>
    <mergeCell ref="I30:J30"/>
    <mergeCell ref="L30:Q30"/>
    <mergeCell ref="A31:B31"/>
    <mergeCell ref="C31:H31"/>
    <mergeCell ref="I31:J31"/>
    <mergeCell ref="L31:Q31"/>
    <mergeCell ref="A32:B32"/>
    <mergeCell ref="C32:H32"/>
    <mergeCell ref="I32:J32"/>
    <mergeCell ref="A33:B33"/>
    <mergeCell ref="C33:H33"/>
    <mergeCell ref="I33:J33"/>
    <mergeCell ref="A34:B34"/>
    <mergeCell ref="C34:H34"/>
    <mergeCell ref="I34:J34"/>
    <mergeCell ref="A35:B35"/>
    <mergeCell ref="C35:H35"/>
    <mergeCell ref="I35:J35"/>
    <mergeCell ref="A36:H36"/>
    <mergeCell ref="I36:J36"/>
    <mergeCell ref="A37:B38"/>
    <mergeCell ref="C37:H38"/>
    <mergeCell ref="I37:J38"/>
    <mergeCell ref="A39:B39"/>
    <mergeCell ref="C39:H39"/>
    <mergeCell ref="I39:J39"/>
    <mergeCell ref="L39:Q39"/>
    <mergeCell ref="A40:B40"/>
    <mergeCell ref="C40:H40"/>
    <mergeCell ref="I40:J40"/>
    <mergeCell ref="L40:Q40"/>
    <mergeCell ref="A41:B41"/>
    <mergeCell ref="C41:H41"/>
    <mergeCell ref="I41:J41"/>
    <mergeCell ref="L41:Q41"/>
    <mergeCell ref="A42:B42"/>
    <mergeCell ref="C42:H42"/>
    <mergeCell ref="I42:J42"/>
    <mergeCell ref="L42:Q42"/>
    <mergeCell ref="A43:B43"/>
    <mergeCell ref="C43:H43"/>
    <mergeCell ref="I43:J43"/>
    <mergeCell ref="L43:Q43"/>
    <mergeCell ref="A44:B44"/>
    <mergeCell ref="C44:H44"/>
    <mergeCell ref="I44:J44"/>
    <mergeCell ref="A45:B45"/>
    <mergeCell ref="C45:H45"/>
    <mergeCell ref="I45:J45"/>
    <mergeCell ref="A46:H46"/>
    <mergeCell ref="I46:J46"/>
    <mergeCell ref="A47:B48"/>
    <mergeCell ref="C47:H48"/>
    <mergeCell ref="I47:J48"/>
    <mergeCell ref="A49:B49"/>
    <mergeCell ref="C49:H49"/>
    <mergeCell ref="I49:J49"/>
    <mergeCell ref="M49:R49"/>
    <mergeCell ref="A50:B50"/>
    <mergeCell ref="C50:H50"/>
    <mergeCell ref="I50:J50"/>
    <mergeCell ref="M50:R50"/>
    <mergeCell ref="A51:H51"/>
    <mergeCell ref="I51:J51"/>
    <mergeCell ref="A52:B53"/>
    <mergeCell ref="C52:H53"/>
    <mergeCell ref="I52:J53"/>
    <mergeCell ref="A54:B54"/>
    <mergeCell ref="C54:H54"/>
    <mergeCell ref="I54:J54"/>
    <mergeCell ref="I58:J58"/>
    <mergeCell ref="A55:B55"/>
    <mergeCell ref="C55:H55"/>
    <mergeCell ref="I55:J55"/>
    <mergeCell ref="A56:B56"/>
    <mergeCell ref="C56:H56"/>
    <mergeCell ref="I56:J56"/>
    <mergeCell ref="A59:H59"/>
    <mergeCell ref="I59:J59"/>
    <mergeCell ref="A60:H61"/>
    <mergeCell ref="I60:J61"/>
    <mergeCell ref="A62:J62"/>
    <mergeCell ref="A57:B57"/>
    <mergeCell ref="C57:H57"/>
    <mergeCell ref="I57:J57"/>
    <mergeCell ref="A58:B58"/>
    <mergeCell ref="C58:H58"/>
  </mergeCells>
  <printOptions/>
  <pageMargins left="0.511811024" right="0.511811024" top="0.787401575" bottom="0.787401575" header="0.31496062" footer="0.31496062"/>
  <pageSetup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F35"/>
  <sheetViews>
    <sheetView view="pageBreakPreview" zoomScale="90" zoomScaleSheetLayoutView="90" zoomScalePageLayoutView="0" workbookViewId="0" topLeftCell="A1">
      <selection activeCell="A5" sqref="A5:F5"/>
    </sheetView>
  </sheetViews>
  <sheetFormatPr defaultColWidth="9.140625" defaultRowHeight="12.75"/>
  <cols>
    <col min="1" max="1" width="3.8515625" style="0" bestFit="1" customWidth="1"/>
    <col min="2" max="2" width="49.8515625" style="0" customWidth="1"/>
    <col min="4" max="4" width="18.28125" style="0" customWidth="1"/>
    <col min="5" max="5" width="12.57421875" style="0" customWidth="1"/>
  </cols>
  <sheetData>
    <row r="1" spans="1:6" ht="13.5" customHeight="1">
      <c r="A1" s="440"/>
      <c r="B1" s="441"/>
      <c r="C1" s="446" t="s">
        <v>364</v>
      </c>
      <c r="D1" s="447"/>
      <c r="E1" s="462" t="s">
        <v>414</v>
      </c>
      <c r="F1" s="407"/>
    </row>
    <row r="2" spans="1:6" ht="12.75" customHeight="1">
      <c r="A2" s="442"/>
      <c r="B2" s="443"/>
      <c r="C2" s="448"/>
      <c r="D2" s="449"/>
      <c r="E2" s="408"/>
      <c r="F2" s="409"/>
    </row>
    <row r="3" spans="1:6" ht="12.75" customHeight="1">
      <c r="A3" s="442"/>
      <c r="B3" s="443"/>
      <c r="C3" s="448"/>
      <c r="D3" s="449"/>
      <c r="E3" s="408"/>
      <c r="F3" s="409"/>
    </row>
    <row r="4" spans="1:6" ht="16.5" customHeight="1">
      <c r="A4" s="444"/>
      <c r="B4" s="445"/>
      <c r="C4" s="450"/>
      <c r="D4" s="451"/>
      <c r="E4" s="410"/>
      <c r="F4" s="411"/>
    </row>
    <row r="5" spans="1:6" ht="12.75">
      <c r="A5" s="437" t="s">
        <v>278</v>
      </c>
      <c r="B5" s="438"/>
      <c r="C5" s="438"/>
      <c r="D5" s="438"/>
      <c r="E5" s="438"/>
      <c r="F5" s="439"/>
    </row>
    <row r="6" spans="1:6" ht="12.75">
      <c r="A6" s="452"/>
      <c r="B6" s="453"/>
      <c r="C6" s="454"/>
      <c r="D6" s="454"/>
      <c r="E6" s="455" t="s">
        <v>279</v>
      </c>
      <c r="F6" s="456"/>
    </row>
    <row r="7" spans="1:6" ht="12.75">
      <c r="A7" s="457" t="s">
        <v>365</v>
      </c>
      <c r="B7" s="454"/>
      <c r="C7" s="454"/>
      <c r="D7" s="454"/>
      <c r="E7" s="454"/>
      <c r="F7" s="458"/>
    </row>
    <row r="8" spans="1:6" ht="12.75">
      <c r="A8" s="181" t="s">
        <v>366</v>
      </c>
      <c r="B8" s="182"/>
      <c r="C8" s="182"/>
      <c r="D8" s="182"/>
      <c r="E8" s="182"/>
      <c r="F8" s="183"/>
    </row>
    <row r="9" spans="1:6" ht="54.75" customHeight="1">
      <c r="A9" s="459" t="s">
        <v>367</v>
      </c>
      <c r="B9" s="460"/>
      <c r="C9" s="460"/>
      <c r="D9" s="460"/>
      <c r="E9" s="460"/>
      <c r="F9" s="461"/>
    </row>
    <row r="10" spans="1:6" ht="14.25">
      <c r="A10" s="184" t="s">
        <v>368</v>
      </c>
      <c r="B10" s="423" t="s">
        <v>369</v>
      </c>
      <c r="C10" s="423"/>
      <c r="D10" s="424">
        <f>SUM(D11:D14)</f>
        <v>0</v>
      </c>
      <c r="E10" s="424"/>
      <c r="F10" s="425"/>
    </row>
    <row r="11" spans="1:6" ht="16.5">
      <c r="A11" s="186" t="s">
        <v>370</v>
      </c>
      <c r="B11" s="187" t="s">
        <v>371</v>
      </c>
      <c r="C11" s="187"/>
      <c r="D11" s="426"/>
      <c r="E11" s="426"/>
      <c r="F11" s="427"/>
    </row>
    <row r="12" spans="1:6" ht="16.5">
      <c r="A12" s="186" t="s">
        <v>372</v>
      </c>
      <c r="B12" s="187" t="s">
        <v>373</v>
      </c>
      <c r="C12" s="187"/>
      <c r="D12" s="426"/>
      <c r="E12" s="426"/>
      <c r="F12" s="427"/>
    </row>
    <row r="13" spans="1:6" ht="15" customHeight="1">
      <c r="A13" s="186"/>
      <c r="B13" s="188"/>
      <c r="C13" s="187"/>
      <c r="D13" s="426"/>
      <c r="E13" s="426"/>
      <c r="F13" s="427"/>
    </row>
    <row r="14" spans="1:6" ht="16.5">
      <c r="A14" s="186" t="s">
        <v>374</v>
      </c>
      <c r="B14" s="187" t="s">
        <v>407</v>
      </c>
      <c r="C14" s="187"/>
      <c r="D14" s="426"/>
      <c r="E14" s="426"/>
      <c r="F14" s="427"/>
    </row>
    <row r="15" spans="1:6" ht="16.5">
      <c r="A15" s="186"/>
      <c r="B15" s="187"/>
      <c r="C15" s="187"/>
      <c r="D15" s="426"/>
      <c r="E15" s="426"/>
      <c r="F15" s="427"/>
    </row>
    <row r="16" spans="1:6" ht="14.25">
      <c r="A16" s="184" t="s">
        <v>375</v>
      </c>
      <c r="B16" s="423" t="s">
        <v>376</v>
      </c>
      <c r="C16" s="423"/>
      <c r="D16" s="424">
        <f>SUM(D17:D20)</f>
        <v>0</v>
      </c>
      <c r="E16" s="424"/>
      <c r="F16" s="425"/>
    </row>
    <row r="17" spans="1:6" ht="16.5">
      <c r="A17" s="189" t="s">
        <v>2</v>
      </c>
      <c r="B17" s="190" t="s">
        <v>377</v>
      </c>
      <c r="C17" s="185"/>
      <c r="D17" s="434"/>
      <c r="E17" s="434"/>
      <c r="F17" s="435"/>
    </row>
    <row r="18" spans="1:6" ht="16.5">
      <c r="A18" s="189" t="s">
        <v>3</v>
      </c>
      <c r="B18" s="187" t="s">
        <v>378</v>
      </c>
      <c r="C18" s="187"/>
      <c r="D18" s="426"/>
      <c r="E18" s="426"/>
      <c r="F18" s="427"/>
    </row>
    <row r="19" spans="1:6" ht="16.5">
      <c r="A19" s="189" t="s">
        <v>4</v>
      </c>
      <c r="B19" s="187" t="s">
        <v>379</v>
      </c>
      <c r="C19" s="187"/>
      <c r="D19" s="426"/>
      <c r="E19" s="426"/>
      <c r="F19" s="427"/>
    </row>
    <row r="20" spans="1:6" ht="16.5">
      <c r="A20" s="189" t="s">
        <v>9</v>
      </c>
      <c r="B20" s="187" t="s">
        <v>380</v>
      </c>
      <c r="C20" s="187"/>
      <c r="D20" s="426"/>
      <c r="E20" s="426"/>
      <c r="F20" s="427"/>
    </row>
    <row r="21" spans="1:6" ht="16.5">
      <c r="A21" s="186"/>
      <c r="B21" s="187"/>
      <c r="C21" s="187"/>
      <c r="D21" s="421"/>
      <c r="E21" s="421"/>
      <c r="F21" s="422"/>
    </row>
    <row r="22" spans="1:6" ht="14.25">
      <c r="A22" s="184" t="s">
        <v>381</v>
      </c>
      <c r="B22" s="423" t="s">
        <v>382</v>
      </c>
      <c r="C22" s="423"/>
      <c r="D22" s="424">
        <f>SUM(D23)</f>
        <v>0</v>
      </c>
      <c r="E22" s="424"/>
      <c r="F22" s="425"/>
    </row>
    <row r="23" spans="1:6" ht="16.5">
      <c r="A23" s="186" t="s">
        <v>135</v>
      </c>
      <c r="B23" s="187" t="s">
        <v>383</v>
      </c>
      <c r="C23" s="187"/>
      <c r="D23" s="426"/>
      <c r="E23" s="426"/>
      <c r="F23" s="427"/>
    </row>
    <row r="24" spans="1:6" ht="17.25" thickBot="1">
      <c r="A24" s="191"/>
      <c r="B24" s="192"/>
      <c r="C24" s="192"/>
      <c r="D24" s="428"/>
      <c r="E24" s="428"/>
      <c r="F24" s="429"/>
    </row>
    <row r="25" spans="1:6" ht="15" thickBot="1">
      <c r="A25" s="193" t="s">
        <v>384</v>
      </c>
      <c r="B25" s="430" t="s">
        <v>385</v>
      </c>
      <c r="C25" s="431"/>
      <c r="D25" s="432">
        <f>ROUND((((1+D11+D14)*(1+D12)*(1+D22))/(1-D16))-1,4)</f>
        <v>0</v>
      </c>
      <c r="E25" s="432"/>
      <c r="F25" s="433"/>
    </row>
    <row r="26" spans="1:6" ht="16.5">
      <c r="A26" s="194"/>
      <c r="B26" s="192"/>
      <c r="C26" s="192"/>
      <c r="D26" s="192"/>
      <c r="F26" s="195"/>
    </row>
    <row r="27" spans="1:6" ht="41.25" customHeight="1">
      <c r="A27" s="412" t="s">
        <v>408</v>
      </c>
      <c r="B27" s="413"/>
      <c r="C27" s="413"/>
      <c r="D27" s="413"/>
      <c r="E27" s="413"/>
      <c r="F27" s="414"/>
    </row>
    <row r="28" spans="1:6" ht="49.5" customHeight="1">
      <c r="A28" s="415" t="s">
        <v>410</v>
      </c>
      <c r="B28" s="416"/>
      <c r="C28" s="416"/>
      <c r="D28" s="416"/>
      <c r="E28" s="416"/>
      <c r="F28" s="417"/>
    </row>
    <row r="29" spans="1:6" ht="180" customHeight="1">
      <c r="A29" s="412" t="s">
        <v>409</v>
      </c>
      <c r="B29" s="436"/>
      <c r="C29" s="436"/>
      <c r="D29" s="436"/>
      <c r="E29" s="436"/>
      <c r="F29" s="414"/>
    </row>
    <row r="30" spans="1:6" ht="16.5" customHeight="1">
      <c r="A30" s="418" t="s">
        <v>411</v>
      </c>
      <c r="B30" s="413"/>
      <c r="C30" s="413"/>
      <c r="D30" s="413"/>
      <c r="E30" s="413"/>
      <c r="F30" s="414"/>
    </row>
    <row r="31" spans="1:6" ht="16.5" customHeight="1">
      <c r="A31" s="412"/>
      <c r="B31" s="413"/>
      <c r="C31" s="413"/>
      <c r="D31" s="413"/>
      <c r="E31" s="413"/>
      <c r="F31" s="414"/>
    </row>
    <row r="32" spans="1:6" ht="16.5" customHeight="1">
      <c r="A32" s="412"/>
      <c r="B32" s="413"/>
      <c r="C32" s="413"/>
      <c r="D32" s="413"/>
      <c r="E32" s="413"/>
      <c r="F32" s="414"/>
    </row>
    <row r="33" spans="1:6" ht="16.5" customHeight="1">
      <c r="A33" s="412"/>
      <c r="B33" s="413"/>
      <c r="C33" s="413"/>
      <c r="D33" s="413"/>
      <c r="E33" s="413"/>
      <c r="F33" s="414"/>
    </row>
    <row r="34" spans="1:6" ht="16.5" customHeight="1">
      <c r="A34" s="412"/>
      <c r="B34" s="413"/>
      <c r="C34" s="413"/>
      <c r="D34" s="413"/>
      <c r="E34" s="413"/>
      <c r="F34" s="414"/>
    </row>
    <row r="35" spans="1:6" ht="17.25" thickBot="1">
      <c r="A35" s="419"/>
      <c r="B35" s="420"/>
      <c r="C35" s="420"/>
      <c r="D35" s="420"/>
      <c r="E35" s="196"/>
      <c r="F35" s="197"/>
    </row>
  </sheetData>
  <sheetProtection/>
  <mergeCells count="34">
    <mergeCell ref="A29:F29"/>
    <mergeCell ref="A5:F5"/>
    <mergeCell ref="A1:B4"/>
    <mergeCell ref="C1:D4"/>
    <mergeCell ref="A6:B6"/>
    <mergeCell ref="C6:D6"/>
    <mergeCell ref="E6:F6"/>
    <mergeCell ref="A7:F7"/>
    <mergeCell ref="A9:F9"/>
    <mergeCell ref="B10:C10"/>
    <mergeCell ref="D10:F10"/>
    <mergeCell ref="D11:F11"/>
    <mergeCell ref="D12:F12"/>
    <mergeCell ref="D13:F13"/>
    <mergeCell ref="D14:F14"/>
    <mergeCell ref="D15:F15"/>
    <mergeCell ref="B25:C25"/>
    <mergeCell ref="D25:F25"/>
    <mergeCell ref="B16:C16"/>
    <mergeCell ref="D16:F16"/>
    <mergeCell ref="D17:F17"/>
    <mergeCell ref="D18:F18"/>
    <mergeCell ref="D19:F19"/>
    <mergeCell ref="D20:F20"/>
    <mergeCell ref="A27:F27"/>
    <mergeCell ref="A28:F28"/>
    <mergeCell ref="A30:F34"/>
    <mergeCell ref="A35:D35"/>
    <mergeCell ref="E1:F4"/>
    <mergeCell ref="D21:F21"/>
    <mergeCell ref="B22:C22"/>
    <mergeCell ref="D22:F22"/>
    <mergeCell ref="D23:F23"/>
    <mergeCell ref="D24:F24"/>
  </mergeCells>
  <printOptions/>
  <pageMargins left="0.511811024" right="0.511811024" top="0.787401575" bottom="0.787401575" header="0.31496062" footer="0.31496062"/>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Companhia Potiguar de Gás (POTIGÁS)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BrenoAtaide</dc:creator>
  <cp:keywords/>
  <dc:description/>
  <cp:lastModifiedBy>igor.felipe</cp:lastModifiedBy>
  <cp:lastPrinted>2022-12-13T22:39:20Z</cp:lastPrinted>
  <dcterms:created xsi:type="dcterms:W3CDTF">2009-06-04T11:40:38Z</dcterms:created>
  <dcterms:modified xsi:type="dcterms:W3CDTF">2023-01-16T14:32:27Z</dcterms:modified>
  <cp:category/>
  <cp:version/>
  <cp:contentType/>
  <cp:contentStatus/>
</cp:coreProperties>
</file>