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TIGÁS\GRUPOS DE TRABALHO\COMISSAO DE LICITACAO\CPL 2019\LICITAÇÕES\008-2019 PE - SEGUROS DE RESPONSABILIDADE CIVIL E RISCOS NOMEADOS\9. Esclarecimentos\"/>
    </mc:Choice>
  </mc:AlternateContent>
  <bookViews>
    <workbookView xWindow="0" yWindow="0" windowWidth="28800" windowHeight="10935"/>
  </bookViews>
  <sheets>
    <sheet name="Rel de VR 2019" sheetId="1" r:id="rId1"/>
    <sheet name="Parâmetros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5" i="1" l="1"/>
  <c r="H683" i="1"/>
  <c r="H675" i="1"/>
  <c r="L119" i="1" l="1"/>
  <c r="E1" i="2"/>
  <c r="E2" i="2" l="1"/>
  <c r="E3" i="2" s="1"/>
  <c r="G1" i="2"/>
  <c r="H1" i="2" s="1"/>
  <c r="B2" i="2" l="1"/>
  <c r="L805" i="1" l="1"/>
  <c r="K793" i="1"/>
  <c r="K805" i="1"/>
  <c r="K5" i="1"/>
  <c r="L793" i="1"/>
  <c r="K124" i="1"/>
  <c r="L123" i="1"/>
  <c r="L124" i="1"/>
  <c r="K123" i="1"/>
  <c r="L118" i="1"/>
  <c r="K118" i="1"/>
  <c r="K187" i="1"/>
  <c r="K176" i="1"/>
  <c r="K128" i="1"/>
  <c r="K53" i="1"/>
  <c r="K9" i="1"/>
  <c r="K7" i="1"/>
  <c r="K4" i="1"/>
  <c r="L4" i="1" l="1"/>
  <c r="L5" i="1"/>
  <c r="L7" i="1"/>
  <c r="L9" i="1"/>
  <c r="L53" i="1"/>
  <c r="L128" i="1"/>
  <c r="L176" i="1"/>
  <c r="L187" i="1"/>
  <c r="H311" i="1" l="1"/>
  <c r="B3" i="2" l="1"/>
  <c r="B10" i="2" s="1"/>
  <c r="K243" i="1" l="1"/>
  <c r="K223" i="1"/>
  <c r="K206" i="1"/>
  <c r="K183" i="1"/>
  <c r="K179" i="1"/>
  <c r="K175" i="1"/>
  <c r="K171" i="1"/>
  <c r="K167" i="1"/>
  <c r="K161" i="1"/>
  <c r="K157" i="1"/>
  <c r="K150" i="1"/>
  <c r="K146" i="1"/>
  <c r="K142" i="1"/>
  <c r="K138" i="1"/>
  <c r="K130" i="1"/>
  <c r="K126" i="1"/>
  <c r="K113" i="1"/>
  <c r="K109" i="1"/>
  <c r="K105" i="1"/>
  <c r="K101" i="1"/>
  <c r="K97" i="1"/>
  <c r="K93" i="1"/>
  <c r="K85" i="1"/>
  <c r="K81" i="1"/>
  <c r="K77" i="1"/>
  <c r="K73" i="1"/>
  <c r="K69" i="1"/>
  <c r="K65" i="1"/>
  <c r="K61" i="1"/>
  <c r="K57" i="1"/>
  <c r="K49" i="1"/>
  <c r="K45" i="1"/>
  <c r="K41" i="1"/>
  <c r="K29" i="1"/>
  <c r="K25" i="1"/>
  <c r="K21" i="1"/>
  <c r="K17" i="1"/>
  <c r="K13" i="1"/>
  <c r="K242" i="1"/>
  <c r="K207" i="1"/>
  <c r="K205" i="1"/>
  <c r="K186" i="1"/>
  <c r="K182" i="1"/>
  <c r="K178" i="1"/>
  <c r="K174" i="1"/>
  <c r="K170" i="1"/>
  <c r="K166" i="1"/>
  <c r="K160" i="1"/>
  <c r="K149" i="1"/>
  <c r="K145" i="1"/>
  <c r="K141" i="1"/>
  <c r="K137" i="1"/>
  <c r="K133" i="1"/>
  <c r="K129" i="1"/>
  <c r="K122" i="1"/>
  <c r="K116" i="1"/>
  <c r="K112" i="1"/>
  <c r="K108" i="1"/>
  <c r="K104" i="1"/>
  <c r="K100" i="1"/>
  <c r="K96" i="1"/>
  <c r="K92" i="1"/>
  <c r="K88" i="1"/>
  <c r="K84" i="1"/>
  <c r="K80" i="1"/>
  <c r="K76" i="1"/>
  <c r="K72" i="1"/>
  <c r="K68" i="1"/>
  <c r="K64" i="1"/>
  <c r="K60" i="1"/>
  <c r="K56" i="1"/>
  <c r="K52" i="1"/>
  <c r="K48" i="1"/>
  <c r="K44" i="1"/>
  <c r="K40" i="1"/>
  <c r="K32" i="1"/>
  <c r="K28" i="1"/>
  <c r="K24" i="1"/>
  <c r="K20" i="1"/>
  <c r="K16" i="1"/>
  <c r="K12" i="1"/>
  <c r="K8" i="1"/>
  <c r="K241" i="1"/>
  <c r="K192" i="1"/>
  <c r="K189" i="1"/>
  <c r="K185" i="1"/>
  <c r="K173" i="1"/>
  <c r="K169" i="1"/>
  <c r="K165" i="1"/>
  <c r="K159" i="1"/>
  <c r="K148" i="1"/>
  <c r="K144" i="1"/>
  <c r="K140" i="1"/>
  <c r="K136" i="1"/>
  <c r="K132" i="1"/>
  <c r="K121" i="1"/>
  <c r="K115" i="1"/>
  <c r="K111" i="1"/>
  <c r="K107" i="1"/>
  <c r="K103" i="1"/>
  <c r="K99" i="1"/>
  <c r="K95" i="1"/>
  <c r="K91" i="1"/>
  <c r="K87" i="1"/>
  <c r="K83" i="1"/>
  <c r="K79" i="1"/>
  <c r="K75" i="1"/>
  <c r="K71" i="1"/>
  <c r="K67" i="1"/>
  <c r="K63" i="1"/>
  <c r="K59" i="1"/>
  <c r="K55" i="1"/>
  <c r="K51" i="1"/>
  <c r="K47" i="1"/>
  <c r="K43" i="1"/>
  <c r="K39" i="1"/>
  <c r="K35" i="1"/>
  <c r="K31" i="1"/>
  <c r="K27" i="1"/>
  <c r="K23" i="1"/>
  <c r="K19" i="1"/>
  <c r="K15" i="1"/>
  <c r="K11" i="1"/>
  <c r="K240" i="1"/>
  <c r="K188" i="1"/>
  <c r="K184" i="1"/>
  <c r="K180" i="1"/>
  <c r="K172" i="1"/>
  <c r="K168" i="1"/>
  <c r="K162" i="1"/>
  <c r="K158" i="1"/>
  <c r="K151" i="1"/>
  <c r="K147" i="1"/>
  <c r="K143" i="1"/>
  <c r="K139" i="1"/>
  <c r="K135" i="1"/>
  <c r="K131" i="1"/>
  <c r="K127" i="1"/>
  <c r="K120" i="1"/>
  <c r="K114" i="1"/>
  <c r="K110" i="1"/>
  <c r="K106" i="1"/>
  <c r="K102" i="1"/>
  <c r="K98" i="1"/>
  <c r="K94" i="1"/>
  <c r="K86" i="1"/>
  <c r="K82" i="1"/>
  <c r="K78" i="1"/>
  <c r="K74" i="1"/>
  <c r="K70" i="1"/>
  <c r="K66" i="1"/>
  <c r="K62" i="1"/>
  <c r="K58" i="1"/>
  <c r="K54" i="1"/>
  <c r="K50" i="1"/>
  <c r="K46" i="1"/>
  <c r="K42" i="1"/>
  <c r="K38" i="1"/>
  <c r="K34" i="1"/>
  <c r="K30" i="1"/>
  <c r="K26" i="1"/>
  <c r="K22" i="1"/>
  <c r="K18" i="1"/>
  <c r="K14" i="1"/>
  <c r="K10" i="1"/>
  <c r="K6" i="1"/>
  <c r="K734" i="1"/>
  <c r="K720" i="1"/>
  <c r="L720" i="1"/>
  <c r="L734" i="1"/>
  <c r="K589" i="1"/>
  <c r="K571" i="1"/>
  <c r="L589" i="1"/>
  <c r="L571" i="1"/>
  <c r="K455" i="1"/>
  <c r="L455" i="1"/>
  <c r="K389" i="1"/>
  <c r="K385" i="1"/>
  <c r="K362" i="1"/>
  <c r="L362" i="1"/>
  <c r="L385" i="1"/>
  <c r="L389" i="1"/>
  <c r="K282" i="1"/>
  <c r="K280" i="1"/>
  <c r="L6" i="1"/>
  <c r="L8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4" i="1"/>
  <c r="L35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20" i="1"/>
  <c r="L121" i="1"/>
  <c r="L122" i="1"/>
  <c r="L126" i="1"/>
  <c r="L127" i="1"/>
  <c r="L129" i="1"/>
  <c r="L130" i="1"/>
  <c r="L131" i="1"/>
  <c r="L132" i="1"/>
  <c r="L133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7" i="1"/>
  <c r="L158" i="1"/>
  <c r="L159" i="1"/>
  <c r="L160" i="1"/>
  <c r="L161" i="1"/>
  <c r="L162" i="1"/>
  <c r="L165" i="1"/>
  <c r="L166" i="1"/>
  <c r="L167" i="1"/>
  <c r="L168" i="1"/>
  <c r="L169" i="1"/>
  <c r="L170" i="1"/>
  <c r="L171" i="1"/>
  <c r="L172" i="1"/>
  <c r="L173" i="1"/>
  <c r="L174" i="1"/>
  <c r="L175" i="1"/>
  <c r="L178" i="1"/>
  <c r="L179" i="1"/>
  <c r="L180" i="1"/>
  <c r="L182" i="1"/>
  <c r="L183" i="1"/>
  <c r="L184" i="1"/>
  <c r="L185" i="1"/>
  <c r="L186" i="1"/>
  <c r="L188" i="1"/>
  <c r="L189" i="1"/>
  <c r="L192" i="1"/>
  <c r="L205" i="1"/>
  <c r="L206" i="1"/>
  <c r="L207" i="1"/>
  <c r="L223" i="1"/>
  <c r="L240" i="1"/>
  <c r="L241" i="1"/>
  <c r="L242" i="1"/>
  <c r="L243" i="1"/>
  <c r="L280" i="1"/>
  <c r="L282" i="1"/>
  <c r="B4" i="2"/>
  <c r="B5" i="2"/>
  <c r="B6" i="2"/>
  <c r="B7" i="2"/>
  <c r="B8" i="2"/>
  <c r="B9" i="2"/>
  <c r="K860" i="1" l="1"/>
  <c r="K856" i="1"/>
  <c r="K852" i="1"/>
  <c r="K824" i="1"/>
  <c r="K820" i="1"/>
  <c r="K816" i="1"/>
  <c r="K804" i="1"/>
  <c r="L801" i="1"/>
  <c r="L809" i="1"/>
  <c r="L813" i="1"/>
  <c r="L817" i="1"/>
  <c r="L821" i="1"/>
  <c r="L853" i="1"/>
  <c r="L857" i="1"/>
  <c r="K858" i="1"/>
  <c r="K818" i="1"/>
  <c r="K810" i="1"/>
  <c r="K802" i="1"/>
  <c r="L803" i="1"/>
  <c r="L811" i="1"/>
  <c r="L823" i="1"/>
  <c r="L855" i="1"/>
  <c r="K853" i="1"/>
  <c r="K821" i="1"/>
  <c r="K813" i="1"/>
  <c r="K801" i="1"/>
  <c r="L804" i="1"/>
  <c r="L820" i="1"/>
  <c r="K859" i="1"/>
  <c r="K855" i="1"/>
  <c r="K851" i="1"/>
  <c r="K823" i="1"/>
  <c r="K811" i="1"/>
  <c r="K807" i="1"/>
  <c r="K803" i="1"/>
  <c r="K799" i="1"/>
  <c r="L802" i="1"/>
  <c r="L806" i="1"/>
  <c r="L810" i="1"/>
  <c r="L814" i="1"/>
  <c r="L818" i="1"/>
  <c r="L822" i="1"/>
  <c r="L854" i="1"/>
  <c r="L858" i="1"/>
  <c r="K854" i="1"/>
  <c r="K822" i="1"/>
  <c r="K814" i="1"/>
  <c r="K806" i="1"/>
  <c r="L799" i="1"/>
  <c r="L807" i="1"/>
  <c r="L851" i="1"/>
  <c r="L859" i="1"/>
  <c r="K857" i="1"/>
  <c r="K817" i="1"/>
  <c r="K809" i="1"/>
  <c r="L816" i="1"/>
  <c r="L824" i="1"/>
  <c r="L852" i="1"/>
  <c r="L856" i="1"/>
  <c r="L860" i="1"/>
  <c r="K255" i="1"/>
  <c r="L255" i="1"/>
  <c r="K880" i="1"/>
  <c r="K876" i="1"/>
  <c r="K872" i="1"/>
  <c r="K868" i="1"/>
  <c r="K864" i="1"/>
  <c r="K848" i="1"/>
  <c r="K844" i="1"/>
  <c r="K840" i="1"/>
  <c r="K836" i="1"/>
  <c r="K832" i="1"/>
  <c r="K828" i="1"/>
  <c r="L825" i="1"/>
  <c r="L829" i="1"/>
  <c r="L833" i="1"/>
  <c r="L837" i="1"/>
  <c r="L841" i="1"/>
  <c r="L845" i="1"/>
  <c r="L849" i="1"/>
  <c r="L861" i="1"/>
  <c r="L865" i="1"/>
  <c r="L869" i="1"/>
  <c r="L873" i="1"/>
  <c r="L877" i="1"/>
  <c r="L881" i="1"/>
  <c r="K797" i="1"/>
  <c r="L878" i="1"/>
  <c r="K796" i="1"/>
  <c r="K878" i="1"/>
  <c r="K870" i="1"/>
  <c r="K866" i="1"/>
  <c r="K850" i="1"/>
  <c r="K846" i="1"/>
  <c r="K838" i="1"/>
  <c r="K830" i="1"/>
  <c r="K826" i="1"/>
  <c r="L831" i="1"/>
  <c r="L839" i="1"/>
  <c r="L847" i="1"/>
  <c r="L863" i="1"/>
  <c r="L871" i="1"/>
  <c r="L879" i="1"/>
  <c r="K795" i="1"/>
  <c r="K881" i="1"/>
  <c r="K877" i="1"/>
  <c r="K869" i="1"/>
  <c r="K861" i="1"/>
  <c r="K845" i="1"/>
  <c r="K837" i="1"/>
  <c r="K829" i="1"/>
  <c r="L828" i="1"/>
  <c r="K879" i="1"/>
  <c r="K875" i="1"/>
  <c r="K871" i="1"/>
  <c r="K867" i="1"/>
  <c r="K863" i="1"/>
  <c r="K847" i="1"/>
  <c r="K843" i="1"/>
  <c r="K839" i="1"/>
  <c r="K835" i="1"/>
  <c r="K831" i="1"/>
  <c r="K827" i="1"/>
  <c r="L826" i="1"/>
  <c r="L830" i="1"/>
  <c r="L834" i="1"/>
  <c r="L838" i="1"/>
  <c r="L842" i="1"/>
  <c r="L846" i="1"/>
  <c r="L850" i="1"/>
  <c r="L862" i="1"/>
  <c r="L866" i="1"/>
  <c r="L870" i="1"/>
  <c r="L874" i="1"/>
  <c r="L882" i="1"/>
  <c r="K882" i="1"/>
  <c r="K874" i="1"/>
  <c r="K862" i="1"/>
  <c r="K842" i="1"/>
  <c r="K834" i="1"/>
  <c r="L827" i="1"/>
  <c r="L835" i="1"/>
  <c r="L843" i="1"/>
  <c r="L867" i="1"/>
  <c r="L875" i="1"/>
  <c r="K873" i="1"/>
  <c r="K865" i="1"/>
  <c r="K849" i="1"/>
  <c r="K841" i="1"/>
  <c r="K833" i="1"/>
  <c r="K825" i="1"/>
  <c r="L832" i="1"/>
  <c r="L836" i="1"/>
  <c r="L868" i="1"/>
  <c r="K798" i="1"/>
  <c r="L848" i="1"/>
  <c r="L840" i="1"/>
  <c r="L872" i="1"/>
  <c r="K794" i="1"/>
  <c r="L864" i="1"/>
  <c r="L844" i="1"/>
  <c r="L876" i="1"/>
  <c r="L880" i="1"/>
  <c r="L794" i="1"/>
  <c r="L798" i="1"/>
  <c r="L796" i="1"/>
  <c r="L795" i="1"/>
  <c r="L797" i="1"/>
  <c r="K812" i="1"/>
  <c r="K808" i="1"/>
  <c r="K800" i="1"/>
  <c r="L812" i="1"/>
  <c r="K819" i="1"/>
  <c r="K815" i="1"/>
  <c r="L815" i="1"/>
  <c r="L819" i="1"/>
  <c r="L800" i="1"/>
  <c r="L808" i="1"/>
  <c r="K291" i="1"/>
  <c r="K287" i="1"/>
  <c r="K266" i="1"/>
  <c r="K228" i="1"/>
  <c r="K227" i="1"/>
  <c r="K225" i="1"/>
  <c r="K33" i="1"/>
  <c r="K298" i="1"/>
  <c r="K286" i="1"/>
  <c r="K269" i="1"/>
  <c r="K257" i="1"/>
  <c r="K239" i="1"/>
  <c r="K36" i="1"/>
  <c r="K222" i="1"/>
  <c r="K289" i="1"/>
  <c r="K285" i="1"/>
  <c r="K268" i="1"/>
  <c r="K264" i="1"/>
  <c r="K254" i="1"/>
  <c r="K246" i="1"/>
  <c r="K237" i="1"/>
  <c r="K236" i="1"/>
  <c r="K234" i="1"/>
  <c r="K267" i="1"/>
  <c r="K263" i="1"/>
  <c r="K226" i="1"/>
  <c r="K303" i="1"/>
  <c r="K299" i="1"/>
  <c r="K295" i="1"/>
  <c r="K283" i="1"/>
  <c r="K277" i="1"/>
  <c r="K273" i="1"/>
  <c r="K252" i="1"/>
  <c r="K244" i="1"/>
  <c r="K231" i="1"/>
  <c r="K224" i="1"/>
  <c r="K302" i="1"/>
  <c r="K294" i="1"/>
  <c r="K281" i="1"/>
  <c r="K276" i="1"/>
  <c r="K272" i="1"/>
  <c r="K261" i="1"/>
  <c r="K247" i="1"/>
  <c r="K230" i="1"/>
  <c r="K301" i="1"/>
  <c r="K297" i="1"/>
  <c r="K279" i="1"/>
  <c r="K275" i="1"/>
  <c r="K271" i="1"/>
  <c r="K260" i="1"/>
  <c r="K256" i="1"/>
  <c r="K250" i="1"/>
  <c r="K233" i="1"/>
  <c r="K304" i="1"/>
  <c r="K300" i="1"/>
  <c r="K296" i="1"/>
  <c r="K284" i="1"/>
  <c r="K278" i="1"/>
  <c r="K274" i="1"/>
  <c r="K270" i="1"/>
  <c r="K259" i="1"/>
  <c r="K249" i="1"/>
  <c r="K232" i="1"/>
  <c r="K262" i="1"/>
  <c r="K258" i="1"/>
  <c r="K248" i="1"/>
  <c r="K238" i="1"/>
  <c r="K290" i="1"/>
  <c r="K265" i="1"/>
  <c r="K251" i="1"/>
  <c r="K235" i="1"/>
  <c r="K305" i="1"/>
  <c r="K293" i="1"/>
  <c r="K229" i="1"/>
  <c r="K292" i="1"/>
  <c r="K288" i="1"/>
  <c r="K253" i="1"/>
  <c r="K245" i="1"/>
  <c r="K790" i="1"/>
  <c r="K786" i="1"/>
  <c r="K782" i="1"/>
  <c r="K778" i="1"/>
  <c r="K774" i="1"/>
  <c r="K770" i="1"/>
  <c r="K766" i="1"/>
  <c r="K762" i="1"/>
  <c r="K758" i="1"/>
  <c r="K754" i="1"/>
  <c r="K750" i="1"/>
  <c r="K746" i="1"/>
  <c r="K742" i="1"/>
  <c r="K738" i="1"/>
  <c r="K730" i="1"/>
  <c r="K726" i="1"/>
  <c r="K722" i="1"/>
  <c r="K789" i="1"/>
  <c r="K785" i="1"/>
  <c r="K781" i="1"/>
  <c r="K777" i="1"/>
  <c r="K773" i="1"/>
  <c r="K769" i="1"/>
  <c r="K765" i="1"/>
  <c r="K761" i="1"/>
  <c r="K757" i="1"/>
  <c r="K753" i="1"/>
  <c r="K749" i="1"/>
  <c r="K745" i="1"/>
  <c r="K741" i="1"/>
  <c r="K737" i="1"/>
  <c r="K733" i="1"/>
  <c r="K729" i="1"/>
  <c r="K725" i="1"/>
  <c r="K721" i="1"/>
  <c r="K792" i="1"/>
  <c r="K788" i="1"/>
  <c r="K784" i="1"/>
  <c r="K780" i="1"/>
  <c r="K776" i="1"/>
  <c r="K772" i="1"/>
  <c r="K768" i="1"/>
  <c r="K764" i="1"/>
  <c r="K760" i="1"/>
  <c r="K756" i="1"/>
  <c r="K752" i="1"/>
  <c r="K748" i="1"/>
  <c r="K744" i="1"/>
  <c r="K740" i="1"/>
  <c r="K736" i="1"/>
  <c r="K732" i="1"/>
  <c r="K728" i="1"/>
  <c r="K724" i="1"/>
  <c r="K791" i="1"/>
  <c r="K787" i="1"/>
  <c r="K783" i="1"/>
  <c r="K779" i="1"/>
  <c r="K775" i="1"/>
  <c r="K771" i="1"/>
  <c r="K767" i="1"/>
  <c r="K763" i="1"/>
  <c r="K759" i="1"/>
  <c r="K755" i="1"/>
  <c r="K751" i="1"/>
  <c r="K747" i="1"/>
  <c r="K743" i="1"/>
  <c r="K739" i="1"/>
  <c r="K735" i="1"/>
  <c r="K731" i="1"/>
  <c r="K727" i="1"/>
  <c r="K723" i="1"/>
  <c r="L724" i="1"/>
  <c r="L728" i="1"/>
  <c r="L732" i="1"/>
  <c r="L736" i="1"/>
  <c r="L740" i="1"/>
  <c r="L744" i="1"/>
  <c r="L748" i="1"/>
  <c r="L752" i="1"/>
  <c r="L756" i="1"/>
  <c r="L760" i="1"/>
  <c r="L764" i="1"/>
  <c r="L768" i="1"/>
  <c r="L772" i="1"/>
  <c r="L776" i="1"/>
  <c r="L780" i="1"/>
  <c r="L784" i="1"/>
  <c r="L788" i="1"/>
  <c r="L792" i="1"/>
  <c r="L721" i="1"/>
  <c r="L725" i="1"/>
  <c r="L729" i="1"/>
  <c r="L733" i="1"/>
  <c r="L737" i="1"/>
  <c r="L741" i="1"/>
  <c r="L745" i="1"/>
  <c r="L749" i="1"/>
  <c r="L753" i="1"/>
  <c r="L757" i="1"/>
  <c r="L761" i="1"/>
  <c r="L765" i="1"/>
  <c r="L769" i="1"/>
  <c r="L773" i="1"/>
  <c r="L777" i="1"/>
  <c r="L781" i="1"/>
  <c r="L785" i="1"/>
  <c r="L789" i="1"/>
  <c r="L722" i="1"/>
  <c r="L726" i="1"/>
  <c r="L730" i="1"/>
  <c r="L738" i="1"/>
  <c r="L742" i="1"/>
  <c r="L746" i="1"/>
  <c r="L750" i="1"/>
  <c r="L754" i="1"/>
  <c r="L758" i="1"/>
  <c r="L762" i="1"/>
  <c r="L766" i="1"/>
  <c r="L770" i="1"/>
  <c r="L774" i="1"/>
  <c r="L778" i="1"/>
  <c r="L782" i="1"/>
  <c r="L786" i="1"/>
  <c r="L790" i="1"/>
  <c r="L723" i="1"/>
  <c r="L727" i="1"/>
  <c r="L731" i="1"/>
  <c r="L735" i="1"/>
  <c r="L739" i="1"/>
  <c r="L743" i="1"/>
  <c r="L747" i="1"/>
  <c r="L751" i="1"/>
  <c r="L755" i="1"/>
  <c r="L759" i="1"/>
  <c r="L763" i="1"/>
  <c r="L767" i="1"/>
  <c r="L771" i="1"/>
  <c r="L775" i="1"/>
  <c r="L779" i="1"/>
  <c r="L783" i="1"/>
  <c r="L787" i="1"/>
  <c r="L791" i="1"/>
  <c r="K718" i="1"/>
  <c r="K710" i="1"/>
  <c r="K706" i="1"/>
  <c r="K702" i="1"/>
  <c r="K698" i="1"/>
  <c r="K694" i="1"/>
  <c r="K690" i="1"/>
  <c r="K686" i="1"/>
  <c r="K682" i="1"/>
  <c r="K674" i="1"/>
  <c r="K717" i="1"/>
  <c r="K713" i="1"/>
  <c r="K709" i="1"/>
  <c r="K701" i="1"/>
  <c r="K697" i="1"/>
  <c r="K693" i="1"/>
  <c r="K689" i="1"/>
  <c r="K685" i="1"/>
  <c r="K681" i="1"/>
  <c r="K677" i="1"/>
  <c r="K716" i="1"/>
  <c r="K712" i="1"/>
  <c r="K708" i="1"/>
  <c r="K704" i="1"/>
  <c r="K700" i="1"/>
  <c r="K696" i="1"/>
  <c r="K688" i="1"/>
  <c r="K684" i="1"/>
  <c r="K680" i="1"/>
  <c r="K719" i="1"/>
  <c r="K715" i="1"/>
  <c r="K711" i="1"/>
  <c r="K707" i="1"/>
  <c r="K703" i="1"/>
  <c r="K699" i="1"/>
  <c r="K687" i="1"/>
  <c r="K683" i="1"/>
  <c r="K675" i="1"/>
  <c r="L708" i="1"/>
  <c r="L712" i="1"/>
  <c r="L716" i="1"/>
  <c r="L680" i="1"/>
  <c r="L684" i="1"/>
  <c r="L688" i="1"/>
  <c r="L696" i="1"/>
  <c r="L704" i="1"/>
  <c r="L709" i="1"/>
  <c r="L713" i="1"/>
  <c r="L717" i="1"/>
  <c r="L677" i="1"/>
  <c r="L681" i="1"/>
  <c r="L685" i="1"/>
  <c r="L689" i="1"/>
  <c r="L693" i="1"/>
  <c r="L697" i="1"/>
  <c r="L701" i="1"/>
  <c r="L694" i="1"/>
  <c r="L706" i="1"/>
  <c r="L710" i="1"/>
  <c r="L718" i="1"/>
  <c r="L674" i="1"/>
  <c r="L682" i="1"/>
  <c r="L686" i="1"/>
  <c r="L690" i="1"/>
  <c r="L698" i="1"/>
  <c r="L702" i="1"/>
  <c r="L711" i="1"/>
  <c r="L715" i="1"/>
  <c r="L719" i="1"/>
  <c r="L675" i="1"/>
  <c r="L683" i="1"/>
  <c r="L687" i="1"/>
  <c r="L699" i="1"/>
  <c r="L703" i="1"/>
  <c r="L707" i="1"/>
  <c r="L700" i="1"/>
  <c r="K714" i="1"/>
  <c r="K673" i="1"/>
  <c r="K705" i="1"/>
  <c r="K678" i="1"/>
  <c r="K692" i="1"/>
  <c r="K676" i="1"/>
  <c r="K695" i="1"/>
  <c r="K691" i="1"/>
  <c r="K679" i="1"/>
  <c r="L676" i="1"/>
  <c r="L673" i="1"/>
  <c r="L705" i="1"/>
  <c r="L714" i="1"/>
  <c r="L678" i="1"/>
  <c r="L679" i="1"/>
  <c r="L691" i="1"/>
  <c r="L695" i="1"/>
  <c r="L692" i="1"/>
  <c r="K593" i="1"/>
  <c r="K591" i="1"/>
  <c r="K590" i="1"/>
  <c r="K588" i="1"/>
  <c r="K587" i="1"/>
  <c r="K586" i="1"/>
  <c r="K584" i="1"/>
  <c r="K580" i="1"/>
  <c r="K578" i="1"/>
  <c r="K576" i="1"/>
  <c r="K573" i="1"/>
  <c r="L573" i="1"/>
  <c r="L576" i="1"/>
  <c r="L578" i="1"/>
  <c r="L580" i="1"/>
  <c r="L584" i="1"/>
  <c r="L586" i="1"/>
  <c r="L587" i="1"/>
  <c r="L588" i="1"/>
  <c r="L590" i="1"/>
  <c r="L591" i="1"/>
  <c r="L593" i="1"/>
  <c r="K596" i="1"/>
  <c r="K595" i="1"/>
  <c r="K594" i="1"/>
  <c r="K592" i="1"/>
  <c r="K585" i="1"/>
  <c r="K583" i="1"/>
  <c r="K582" i="1"/>
  <c r="K581" i="1"/>
  <c r="K579" i="1"/>
  <c r="K577" i="1"/>
  <c r="K575" i="1"/>
  <c r="K574" i="1"/>
  <c r="K572" i="1"/>
  <c r="L595" i="1"/>
  <c r="L596" i="1"/>
  <c r="L574" i="1"/>
  <c r="L575" i="1"/>
  <c r="L577" i="1"/>
  <c r="L579" i="1"/>
  <c r="L581" i="1"/>
  <c r="L582" i="1"/>
  <c r="L583" i="1"/>
  <c r="L585" i="1"/>
  <c r="L592" i="1"/>
  <c r="L594" i="1"/>
  <c r="L572" i="1"/>
  <c r="K638" i="1"/>
  <c r="K639" i="1"/>
  <c r="K640" i="1"/>
  <c r="K641" i="1"/>
  <c r="K642" i="1"/>
  <c r="K643" i="1"/>
  <c r="K644" i="1"/>
  <c r="K645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19" i="1"/>
  <c r="K618" i="1"/>
  <c r="K617" i="1"/>
  <c r="K659" i="1"/>
  <c r="K660" i="1"/>
  <c r="K661" i="1"/>
  <c r="K662" i="1"/>
  <c r="K663" i="1"/>
  <c r="K664" i="1"/>
  <c r="K665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666" i="1"/>
  <c r="K667" i="1"/>
  <c r="K668" i="1"/>
  <c r="K669" i="1"/>
  <c r="K670" i="1"/>
  <c r="K671" i="1"/>
  <c r="K672" i="1"/>
  <c r="L668" i="1"/>
  <c r="L669" i="1"/>
  <c r="L670" i="1"/>
  <c r="L671" i="1"/>
  <c r="L672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597" i="1"/>
  <c r="K560" i="1"/>
  <c r="L560" i="1"/>
  <c r="K499" i="1"/>
  <c r="K498" i="1"/>
  <c r="K497" i="1"/>
  <c r="K492" i="1"/>
  <c r="L492" i="1"/>
  <c r="L497" i="1"/>
  <c r="L498" i="1"/>
  <c r="L499" i="1"/>
  <c r="K570" i="1"/>
  <c r="L570" i="1"/>
  <c r="K564" i="1"/>
  <c r="K561" i="1"/>
  <c r="K559" i="1"/>
  <c r="L559" i="1"/>
  <c r="L561" i="1"/>
  <c r="L564" i="1"/>
  <c r="K558" i="1"/>
  <c r="K557" i="1"/>
  <c r="K555" i="1"/>
  <c r="K554" i="1"/>
  <c r="K539" i="1"/>
  <c r="K538" i="1"/>
  <c r="K536" i="1"/>
  <c r="K535" i="1"/>
  <c r="K530" i="1"/>
  <c r="K526" i="1"/>
  <c r="K521" i="1"/>
  <c r="K517" i="1"/>
  <c r="L535" i="1"/>
  <c r="L536" i="1"/>
  <c r="L538" i="1"/>
  <c r="L539" i="1"/>
  <c r="L521" i="1"/>
  <c r="L526" i="1"/>
  <c r="L517" i="1"/>
  <c r="L530" i="1"/>
  <c r="L554" i="1"/>
  <c r="L555" i="1"/>
  <c r="L558" i="1"/>
  <c r="L557" i="1"/>
  <c r="K504" i="1"/>
  <c r="K503" i="1"/>
  <c r="K502" i="1"/>
  <c r="K501" i="1"/>
  <c r="K500" i="1"/>
  <c r="K496" i="1"/>
  <c r="K495" i="1"/>
  <c r="K494" i="1"/>
  <c r="K493" i="1"/>
  <c r="K486" i="1"/>
  <c r="K485" i="1"/>
  <c r="L496" i="1"/>
  <c r="L493" i="1"/>
  <c r="L485" i="1"/>
  <c r="L494" i="1"/>
  <c r="L495" i="1"/>
  <c r="L500" i="1"/>
  <c r="L501" i="1"/>
  <c r="L502" i="1"/>
  <c r="L503" i="1"/>
  <c r="L504" i="1"/>
  <c r="L486" i="1"/>
  <c r="K569" i="1"/>
  <c r="K568" i="1"/>
  <c r="K567" i="1"/>
  <c r="K566" i="1"/>
  <c r="K565" i="1"/>
  <c r="L565" i="1"/>
  <c r="L566" i="1"/>
  <c r="L567" i="1"/>
  <c r="L568" i="1"/>
  <c r="L569" i="1"/>
  <c r="K563" i="1"/>
  <c r="K562" i="1"/>
  <c r="L562" i="1"/>
  <c r="L563" i="1"/>
  <c r="K556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7" i="1"/>
  <c r="K534" i="1"/>
  <c r="K533" i="1"/>
  <c r="K532" i="1"/>
  <c r="K531" i="1"/>
  <c r="K529" i="1"/>
  <c r="K528" i="1"/>
  <c r="K527" i="1"/>
  <c r="K525" i="1"/>
  <c r="K524" i="1"/>
  <c r="K523" i="1"/>
  <c r="K522" i="1"/>
  <c r="K520" i="1"/>
  <c r="K519" i="1"/>
  <c r="K518" i="1"/>
  <c r="K516" i="1"/>
  <c r="K515" i="1"/>
  <c r="K514" i="1"/>
  <c r="K513" i="1"/>
  <c r="K512" i="1"/>
  <c r="K511" i="1"/>
  <c r="K510" i="1"/>
  <c r="K509" i="1"/>
  <c r="K508" i="1"/>
  <c r="K507" i="1"/>
  <c r="L531" i="1"/>
  <c r="L532" i="1"/>
  <c r="L533" i="1"/>
  <c r="L534" i="1"/>
  <c r="L537" i="1"/>
  <c r="L540" i="1"/>
  <c r="L541" i="1"/>
  <c r="L542" i="1"/>
  <c r="L543" i="1"/>
  <c r="L544" i="1"/>
  <c r="L545" i="1"/>
  <c r="L546" i="1"/>
  <c r="L547" i="1"/>
  <c r="L548" i="1"/>
  <c r="L549" i="1"/>
  <c r="L529" i="1"/>
  <c r="L527" i="1"/>
  <c r="L518" i="1"/>
  <c r="L519" i="1"/>
  <c r="L520" i="1"/>
  <c r="L522" i="1"/>
  <c r="L523" i="1"/>
  <c r="L524" i="1"/>
  <c r="L525" i="1"/>
  <c r="L511" i="1"/>
  <c r="L512" i="1"/>
  <c r="L513" i="1"/>
  <c r="L515" i="1"/>
  <c r="L516" i="1"/>
  <c r="L528" i="1"/>
  <c r="L550" i="1"/>
  <c r="L551" i="1"/>
  <c r="L552" i="1"/>
  <c r="L553" i="1"/>
  <c r="L556" i="1"/>
  <c r="L508" i="1"/>
  <c r="L509" i="1"/>
  <c r="L510" i="1"/>
  <c r="L514" i="1"/>
  <c r="K505" i="1"/>
  <c r="L507" i="1"/>
  <c r="K506" i="1"/>
  <c r="K491" i="1"/>
  <c r="K490" i="1"/>
  <c r="K489" i="1"/>
  <c r="K488" i="1"/>
  <c r="K487" i="1"/>
  <c r="K484" i="1"/>
  <c r="L490" i="1"/>
  <c r="L491" i="1"/>
  <c r="L487" i="1"/>
  <c r="L488" i="1"/>
  <c r="L489" i="1"/>
  <c r="L505" i="1"/>
  <c r="L506" i="1"/>
  <c r="L484" i="1"/>
  <c r="K481" i="1"/>
  <c r="K477" i="1"/>
  <c r="K473" i="1"/>
  <c r="K469" i="1"/>
  <c r="K465" i="1"/>
  <c r="K461" i="1"/>
  <c r="K457" i="1"/>
  <c r="K453" i="1"/>
  <c r="K221" i="1"/>
  <c r="K217" i="1"/>
  <c r="K213" i="1"/>
  <c r="K448" i="1"/>
  <c r="K444" i="1"/>
  <c r="K480" i="1"/>
  <c r="K476" i="1"/>
  <c r="K472" i="1"/>
  <c r="K468" i="1"/>
  <c r="K464" i="1"/>
  <c r="K460" i="1"/>
  <c r="K456" i="1"/>
  <c r="K220" i="1"/>
  <c r="K212" i="1"/>
  <c r="K447" i="1"/>
  <c r="K483" i="1"/>
  <c r="K479" i="1"/>
  <c r="K475" i="1"/>
  <c r="K471" i="1"/>
  <c r="K467" i="1"/>
  <c r="K463" i="1"/>
  <c r="K459" i="1"/>
  <c r="K451" i="1"/>
  <c r="K219" i="1"/>
  <c r="K215" i="1"/>
  <c r="K211" i="1"/>
  <c r="K446" i="1"/>
  <c r="K442" i="1"/>
  <c r="K482" i="1"/>
  <c r="K478" i="1"/>
  <c r="K474" i="1"/>
  <c r="K470" i="1"/>
  <c r="K466" i="1"/>
  <c r="K462" i="1"/>
  <c r="K458" i="1"/>
  <c r="K454" i="1"/>
  <c r="K450" i="1"/>
  <c r="K218" i="1"/>
  <c r="K214" i="1"/>
  <c r="K449" i="1"/>
  <c r="K445" i="1"/>
  <c r="K452" i="1"/>
  <c r="K216" i="1"/>
  <c r="K181" i="1"/>
  <c r="K443" i="1"/>
  <c r="L211" i="1"/>
  <c r="L215" i="1"/>
  <c r="L219" i="1"/>
  <c r="L451" i="1"/>
  <c r="L459" i="1"/>
  <c r="L463" i="1"/>
  <c r="L467" i="1"/>
  <c r="L471" i="1"/>
  <c r="L475" i="1"/>
  <c r="L479" i="1"/>
  <c r="L483" i="1"/>
  <c r="L446" i="1"/>
  <c r="L181" i="1"/>
  <c r="L212" i="1"/>
  <c r="L216" i="1"/>
  <c r="L220" i="1"/>
  <c r="L456" i="1"/>
  <c r="L464" i="1"/>
  <c r="L472" i="1"/>
  <c r="L480" i="1"/>
  <c r="L213" i="1"/>
  <c r="L217" i="1"/>
  <c r="L221" i="1"/>
  <c r="L453" i="1"/>
  <c r="L457" i="1"/>
  <c r="L461" i="1"/>
  <c r="L465" i="1"/>
  <c r="L469" i="1"/>
  <c r="L473" i="1"/>
  <c r="L477" i="1"/>
  <c r="L481" i="1"/>
  <c r="L448" i="1"/>
  <c r="L214" i="1"/>
  <c r="L218" i="1"/>
  <c r="L450" i="1"/>
  <c r="L454" i="1"/>
  <c r="L458" i="1"/>
  <c r="L462" i="1"/>
  <c r="L466" i="1"/>
  <c r="L470" i="1"/>
  <c r="L474" i="1"/>
  <c r="L478" i="1"/>
  <c r="L482" i="1"/>
  <c r="L449" i="1"/>
  <c r="L452" i="1"/>
  <c r="L460" i="1"/>
  <c r="L468" i="1"/>
  <c r="L476" i="1"/>
  <c r="L447" i="1"/>
  <c r="L442" i="1"/>
  <c r="L443" i="1"/>
  <c r="L444" i="1"/>
  <c r="L445" i="1"/>
  <c r="K204" i="1"/>
  <c r="K200" i="1"/>
  <c r="L200" i="1"/>
  <c r="L204" i="1"/>
  <c r="K209" i="1"/>
  <c r="K202" i="1"/>
  <c r="K198" i="1"/>
  <c r="K194" i="1"/>
  <c r="K201" i="1"/>
  <c r="K193" i="1"/>
  <c r="K196" i="1"/>
  <c r="K191" i="1"/>
  <c r="K210" i="1"/>
  <c r="K203" i="1"/>
  <c r="K199" i="1"/>
  <c r="K195" i="1"/>
  <c r="K190" i="1"/>
  <c r="K208" i="1"/>
  <c r="K197" i="1"/>
  <c r="L191" i="1"/>
  <c r="L196" i="1"/>
  <c r="L193" i="1"/>
  <c r="L197" i="1"/>
  <c r="L201" i="1"/>
  <c r="L208" i="1"/>
  <c r="L194" i="1"/>
  <c r="L198" i="1"/>
  <c r="L202" i="1"/>
  <c r="L209" i="1"/>
  <c r="L190" i="1"/>
  <c r="L195" i="1"/>
  <c r="L199" i="1"/>
  <c r="L203" i="1"/>
  <c r="L210" i="1"/>
  <c r="K391" i="1"/>
  <c r="K390" i="1"/>
  <c r="K383" i="1"/>
  <c r="K375" i="1"/>
  <c r="K374" i="1"/>
  <c r="K154" i="1"/>
  <c r="K153" i="1"/>
  <c r="K370" i="1"/>
  <c r="K369" i="1"/>
  <c r="L369" i="1"/>
  <c r="L370" i="1"/>
  <c r="L153" i="1"/>
  <c r="L154" i="1"/>
  <c r="L374" i="1"/>
  <c r="L375" i="1"/>
  <c r="L383" i="1"/>
  <c r="L390" i="1"/>
  <c r="L391" i="1"/>
  <c r="K392" i="1"/>
  <c r="K164" i="1"/>
  <c r="K388" i="1"/>
  <c r="K387" i="1"/>
  <c r="K386" i="1"/>
  <c r="K384" i="1"/>
  <c r="K382" i="1"/>
  <c r="K381" i="1"/>
  <c r="K380" i="1"/>
  <c r="K379" i="1"/>
  <c r="K378" i="1"/>
  <c r="K373" i="1"/>
  <c r="K372" i="1"/>
  <c r="K371" i="1"/>
  <c r="K163" i="1"/>
  <c r="K156" i="1"/>
  <c r="K155" i="1"/>
  <c r="K368" i="1"/>
  <c r="K367" i="1"/>
  <c r="K366" i="1"/>
  <c r="L164" i="1"/>
  <c r="L366" i="1"/>
  <c r="L367" i="1"/>
  <c r="L368" i="1"/>
  <c r="L155" i="1"/>
  <c r="L156" i="1"/>
  <c r="L163" i="1"/>
  <c r="L371" i="1"/>
  <c r="L372" i="1"/>
  <c r="L373" i="1"/>
  <c r="L378" i="1"/>
  <c r="L379" i="1"/>
  <c r="L380" i="1"/>
  <c r="L381" i="1"/>
  <c r="L382" i="1"/>
  <c r="L384" i="1"/>
  <c r="L386" i="1"/>
  <c r="L387" i="1"/>
  <c r="L388" i="1"/>
  <c r="L392" i="1"/>
  <c r="K441" i="1"/>
  <c r="K440" i="1"/>
  <c r="K439" i="1"/>
  <c r="K438" i="1"/>
  <c r="K437" i="1"/>
  <c r="K436" i="1"/>
  <c r="K177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77" i="1"/>
  <c r="K376" i="1"/>
  <c r="L376" i="1"/>
  <c r="L377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177" i="1"/>
  <c r="L436" i="1"/>
  <c r="L437" i="1"/>
  <c r="L438" i="1"/>
  <c r="L439" i="1"/>
  <c r="L440" i="1"/>
  <c r="L441" i="1"/>
  <c r="K318" i="1"/>
  <c r="K317" i="1"/>
  <c r="K316" i="1"/>
  <c r="K315" i="1"/>
  <c r="K314" i="1"/>
  <c r="K313" i="1"/>
  <c r="K311" i="1"/>
  <c r="K37" i="1"/>
  <c r="K310" i="1"/>
  <c r="K309" i="1"/>
  <c r="K308" i="1"/>
  <c r="K307" i="1"/>
  <c r="K306" i="1"/>
  <c r="K152" i="1"/>
  <c r="K134" i="1"/>
  <c r="K117" i="1"/>
  <c r="K334" i="1"/>
  <c r="K324" i="1"/>
  <c r="K323" i="1"/>
  <c r="K322" i="1"/>
  <c r="K321" i="1"/>
  <c r="K320" i="1"/>
  <c r="K319" i="1"/>
  <c r="K312" i="1"/>
  <c r="K365" i="1"/>
  <c r="K364" i="1"/>
  <c r="K363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90" i="1"/>
  <c r="K345" i="1"/>
  <c r="K344" i="1"/>
  <c r="K343" i="1"/>
  <c r="K342" i="1"/>
  <c r="K341" i="1"/>
  <c r="K340" i="1"/>
  <c r="K339" i="1"/>
  <c r="K338" i="1"/>
  <c r="K337" i="1"/>
  <c r="K336" i="1"/>
  <c r="K335" i="1"/>
  <c r="K89" i="1"/>
  <c r="K333" i="1"/>
  <c r="K332" i="1"/>
  <c r="K331" i="1"/>
  <c r="K330" i="1"/>
  <c r="K329" i="1"/>
  <c r="K328" i="1"/>
  <c r="K327" i="1"/>
  <c r="K326" i="1"/>
  <c r="K325" i="1"/>
  <c r="L229" i="1"/>
  <c r="L235" i="1"/>
  <c r="L238" i="1"/>
  <c r="L245" i="1"/>
  <c r="L248" i="1"/>
  <c r="L251" i="1"/>
  <c r="L253" i="1"/>
  <c r="L258" i="1"/>
  <c r="L262" i="1"/>
  <c r="L265" i="1"/>
  <c r="L288" i="1"/>
  <c r="L290" i="1"/>
  <c r="L292" i="1"/>
  <c r="L293" i="1"/>
  <c r="L305" i="1"/>
  <c r="L306" i="1"/>
  <c r="L307" i="1"/>
  <c r="L308" i="1"/>
  <c r="L309" i="1"/>
  <c r="L310" i="1"/>
  <c r="L37" i="1"/>
  <c r="L313" i="1"/>
  <c r="L314" i="1"/>
  <c r="L315" i="1"/>
  <c r="L316" i="1"/>
  <c r="L317" i="1"/>
  <c r="L318" i="1"/>
  <c r="L311" i="1"/>
  <c r="L33" i="1"/>
  <c r="L222" i="1"/>
  <c r="L225" i="1"/>
  <c r="L226" i="1"/>
  <c r="L227" i="1"/>
  <c r="L228" i="1"/>
  <c r="L234" i="1"/>
  <c r="L236" i="1"/>
  <c r="L237" i="1"/>
  <c r="L36" i="1"/>
  <c r="L239" i="1"/>
  <c r="L246" i="1"/>
  <c r="L254" i="1"/>
  <c r="L257" i="1"/>
  <c r="L263" i="1"/>
  <c r="L264" i="1"/>
  <c r="L266" i="1"/>
  <c r="L267" i="1"/>
  <c r="L268" i="1"/>
  <c r="L269" i="1"/>
  <c r="L285" i="1"/>
  <c r="L286" i="1"/>
  <c r="L287" i="1"/>
  <c r="L289" i="1"/>
  <c r="L291" i="1"/>
  <c r="L298" i="1"/>
  <c r="L312" i="1"/>
  <c r="L319" i="1"/>
  <c r="L320" i="1"/>
  <c r="L321" i="1"/>
  <c r="L322" i="1"/>
  <c r="L323" i="1"/>
  <c r="L324" i="1"/>
  <c r="L334" i="1"/>
  <c r="L117" i="1"/>
  <c r="L134" i="1"/>
  <c r="L152" i="1"/>
  <c r="L224" i="1"/>
  <c r="L230" i="1"/>
  <c r="L231" i="1"/>
  <c r="L232" i="1"/>
  <c r="L233" i="1"/>
  <c r="L244" i="1"/>
  <c r="L247" i="1"/>
  <c r="L249" i="1"/>
  <c r="L250" i="1"/>
  <c r="L252" i="1"/>
  <c r="L256" i="1"/>
  <c r="L259" i="1"/>
  <c r="L260" i="1"/>
  <c r="L261" i="1"/>
  <c r="L270" i="1"/>
  <c r="L271" i="1"/>
  <c r="L272" i="1"/>
  <c r="L273" i="1"/>
  <c r="L274" i="1"/>
  <c r="L275" i="1"/>
  <c r="L276" i="1"/>
  <c r="L277" i="1"/>
  <c r="L278" i="1"/>
  <c r="L279" i="1"/>
  <c r="L281" i="1"/>
  <c r="L283" i="1"/>
  <c r="L284" i="1"/>
  <c r="L294" i="1"/>
  <c r="L295" i="1"/>
  <c r="L296" i="1"/>
  <c r="L297" i="1"/>
  <c r="L299" i="1"/>
  <c r="L300" i="1"/>
  <c r="L301" i="1"/>
  <c r="L302" i="1"/>
  <c r="L303" i="1"/>
  <c r="L304" i="1"/>
  <c r="L325" i="1"/>
  <c r="L326" i="1"/>
  <c r="L327" i="1"/>
  <c r="L328" i="1"/>
  <c r="L329" i="1"/>
  <c r="L330" i="1"/>
  <c r="L331" i="1"/>
  <c r="L332" i="1"/>
  <c r="L333" i="1"/>
  <c r="L89" i="1"/>
  <c r="L335" i="1"/>
  <c r="L336" i="1"/>
  <c r="L337" i="1"/>
  <c r="L338" i="1"/>
  <c r="L339" i="1"/>
  <c r="L340" i="1"/>
  <c r="L341" i="1"/>
  <c r="L342" i="1"/>
  <c r="L343" i="1"/>
  <c r="L344" i="1"/>
  <c r="L345" i="1"/>
  <c r="L90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3" i="1"/>
  <c r="L364" i="1"/>
  <c r="L365" i="1"/>
  <c r="K883" i="1" l="1"/>
</calcChain>
</file>

<file path=xl/sharedStrings.xml><?xml version="1.0" encoding="utf-8"?>
<sst xmlns="http://schemas.openxmlformats.org/spreadsheetml/2006/main" count="3926" uniqueCount="970">
  <si>
    <t>Ramal</t>
  </si>
  <si>
    <t>Trecho</t>
  </si>
  <si>
    <t>Derivações</t>
  </si>
  <si>
    <t>Cliente</t>
  </si>
  <si>
    <t>Tipo</t>
  </si>
  <si>
    <t>Diâmetro (Pol)</t>
  </si>
  <si>
    <t>Comprimento (m)</t>
  </si>
  <si>
    <t>Espessura (mm)</t>
  </si>
  <si>
    <t>Desativado</t>
  </si>
  <si>
    <t xml:space="preserve"> I – A</t>
  </si>
  <si>
    <t>I-ERP 120/ERP DIANORTE</t>
  </si>
  <si>
    <t xml:space="preserve"> </t>
  </si>
  <si>
    <t>AÇO</t>
  </si>
  <si>
    <t>SIM</t>
  </si>
  <si>
    <t xml:space="preserve">II-ERP DIANORTE/INPASA </t>
  </si>
  <si>
    <t xml:space="preserve"> I</t>
  </si>
  <si>
    <t>I-ERP140/ERP VELHINHO</t>
  </si>
  <si>
    <t>NÃO</t>
  </si>
  <si>
    <t>ERP VELHINHO</t>
  </si>
  <si>
    <t>I-ERP VELHINHO</t>
  </si>
  <si>
    <t>POSTO FULL</t>
  </si>
  <si>
    <t>1.TECBLU (Rodovia BR 101, Km 15, s/n - Jardim Blumenau Parnamirim/RN)</t>
  </si>
  <si>
    <t>2. ÁGUA MINERAL CRISTALINA (Av. Antônio Basílio, 3182 – Lagoa Nova  CEP 59056-500 – Natal/RN)</t>
  </si>
  <si>
    <t>3. FERNANDO IKEDA (Rodovia BR 304 – S/N - Lote 6 CEP 59280-000 - Macaíba/RN)</t>
  </si>
  <si>
    <t>4. STERBON (Rodovia BR 304. Km 305, s/n    Granja São Judas Tadeu CEP 59150-000 – Parnamirim/RN)</t>
  </si>
  <si>
    <t>5. SIDORE (Rodovia BR 304    Distrito Industrial CEP 59150-000 – Parnamirim/RN)</t>
  </si>
  <si>
    <t>6. RAROS (Av. Mal. Deodoro da Fonseca, 744 – Cidade Alta  CEP 59025-600 – Natal/RN)</t>
  </si>
  <si>
    <t>7.POSTO FULL DO BRASIL LTDA                     Av. Piloto Pereira Tim, s/nº Parmanirim</t>
  </si>
  <si>
    <t>8. SIMAS  (ROD. BR 304 – KM 296  MACAÍBA/RN)</t>
  </si>
  <si>
    <t>9.POSTO CIAMACAÍBA</t>
  </si>
  <si>
    <t xml:space="preserve">10. RC COLA (Rodovia BR 304 – Km 5,8 - Macaíba/RN </t>
  </si>
  <si>
    <t>11. CERÂMICA T MELO (Rua Projetada, s/n – Centro Industrial Avançado (CIA) – Macaíba/RN)</t>
  </si>
  <si>
    <t>13. POSTO BONZÃO (Ipiranga parnamirim)</t>
  </si>
  <si>
    <t>14. POSTO POTIGUAR (Av Piloto Perim, 316 - Parnamirim/RN)</t>
  </si>
  <si>
    <t>15. POSTO COHABINAL (Rua João XXIII, s/n - Parnamirim/RN)</t>
  </si>
  <si>
    <t>16. POSTO POTIGUAR II (Rodovia BR 101, km 03 - Parnamirim/RN)</t>
  </si>
  <si>
    <t>17. MULTDIA Rodovia BR 304 Km.03 Lote 35 CIA - MACAÍBA/RN</t>
  </si>
  <si>
    <t>18.LAVANDERIA PARNAMIRIM</t>
  </si>
  <si>
    <t>19.INDUSTRIA AFRODITE BORDADOS+D145</t>
  </si>
  <si>
    <t>20.FABRICA WESTON</t>
  </si>
  <si>
    <t>21.POSTO SÃO LUIZ IV (PRUDENTE</t>
  </si>
  <si>
    <t>SCH40</t>
  </si>
  <si>
    <t>22.POSTO CAMPO BELO III</t>
  </si>
  <si>
    <t>23.POSTO NOVA PARNAMIRIM (Rede 30 de Setembro)</t>
  </si>
  <si>
    <t>24.AFICAL</t>
  </si>
  <si>
    <t>25.RESIDENCIAL METRÓPOLIS</t>
  </si>
  <si>
    <t>PEAD</t>
  </si>
  <si>
    <t>26.POSTO SÃO LUIZ I (SALGADO FILHO)</t>
  </si>
  <si>
    <t>27.CLAN</t>
  </si>
  <si>
    <t>28.REDE NEÓPOLIS / MOTEL VISON</t>
  </si>
  <si>
    <t>29.RESTAURANTE TAL SABOR</t>
  </si>
  <si>
    <t>I-BRAHMA/TEXITA</t>
  </si>
  <si>
    <t xml:space="preserve"> DUPLICAÇÃO DE RAMAL</t>
  </si>
  <si>
    <t>1. BRASINOX  (Rodovia BR 101 – Km 8,6  Distrito Industrial  Parnamirim/RN)</t>
  </si>
  <si>
    <t>2. MEIO DIA REFEIÇÕES (RUA RIO PITMBU, 100 - PARNAMIRIM/RN)</t>
  </si>
  <si>
    <t>3. POSTO DUDU  (Rua projetada s/n - Acesso ao aeroporto -  Parnamirim/RN)</t>
  </si>
  <si>
    <t>4. POSTO EMAÚS  (BR 101, Km 8 nº 1999 – Emaus Parnamirim/RN)</t>
  </si>
  <si>
    <t>6. COTTON (BR 304 KM 1,5 PARNAMIRIM)</t>
  </si>
  <si>
    <t>7. HERING (BR 304 KM 1 - PARNAMIRIM)</t>
  </si>
  <si>
    <t>II - VELHINHO / MACAÍBA</t>
  </si>
  <si>
    <t>1.POSTO GAS BRASIL</t>
  </si>
  <si>
    <t>2. POSTO ABRANTES Rua Severino Galdino Ribeiro, 100 - MACAÍBAS/RN</t>
  </si>
  <si>
    <t>3. NÓBREGA &amp; DANTAS  (Rua Major Antônio Delmiro, 375 – B  Centro   CEP 59280-000 - Macaíba/RN)</t>
  </si>
  <si>
    <t>4.POSTO ESPACIAL - Rodovia BR 304,Km 294 - CIA</t>
  </si>
  <si>
    <t>5.WENTEX Macaiba</t>
  </si>
  <si>
    <t>6.NATURAL GAS MACAIBA</t>
  </si>
  <si>
    <t>II - ERP VELHINHO / ERP IGAPÓ</t>
  </si>
  <si>
    <t>ERP IGAPO</t>
  </si>
  <si>
    <t>1. POSTO EMAUS II - Rod.BR304,Km7 MACAÍBA</t>
  </si>
  <si>
    <t>2. POSTO SANTO ANTONIO  RN 160 s/nº São G.Amarante</t>
  </si>
  <si>
    <t>II - ERP IGAPO / AMBEV</t>
  </si>
  <si>
    <t>1. GUARARAPES  (Rodovia RN 160, Km 3Distrito Industrial  CEP 59100-970 – São Gonçalo do Amarante/RN)</t>
  </si>
  <si>
    <t>2. AMBEV (Antartica) (Rodovia RN 160, Km 6 – Distrito Industrial - CEP 59100-970 – São Gonçalo do Amarante/RN)</t>
  </si>
  <si>
    <t>3. POSTO CIRNE  (Rodovia BR 406 km 171 - Guajiru – São Gonçalo do Amarante/RN)</t>
  </si>
  <si>
    <t>4. NORTEX  (Rodovia RN 160, Km 01Distrito Industrial  CEP 59290-000 – São Gonçalo do Amarantel/RN)</t>
  </si>
  <si>
    <t>5. VICUNHA  (Rodovia RN 160, Km 1,459150-000 – São Gonçalo do Amarante/RN)</t>
  </si>
  <si>
    <t>6. CAPRICÓRNIO (Rodovia RN 160 nº 2300 B     Distrito Industrial  CEP 59290-000 – São Gonçalo do Amarante/RN)</t>
  </si>
  <si>
    <t>7. COATS  (Rodovia RN 160, Km 02Distrito Industrial  CEP 59575-000 – São Gonçalo do Amarante/RN)</t>
  </si>
  <si>
    <t>8. SANTA CLARA (Rodovia BR 101 –  Km 8,6 Distrito Industrial de Natal  CEP 59115-001 – São Gonçalo do Amarante/RN)</t>
  </si>
  <si>
    <t>9. GRANTEX TEXTIL LTDA BR101 - Norte s/n - Natal</t>
  </si>
  <si>
    <t>10. LAMINORTE LAMIN. METAIS Rod.Br 101 Norte - Natal</t>
  </si>
  <si>
    <t>11. POSTO NOVO HORIZONTE II - Rua Cel. Franco Ribeiro, s/n - São Gonçalo do Amarante</t>
  </si>
  <si>
    <t>12. NATAL FRUIT AGROINDUSTRIAL Rua Joaquim Manoel, 737 - Petrópolis</t>
  </si>
  <si>
    <t>13. POSTO SI NORTE – BR - Rua Benedito Santana, 13 - São Gonçalo do Amarante</t>
  </si>
  <si>
    <t>14. POSTO J. FLÔR IV (AV TOMAZ LANDIM - NATAL/RN)</t>
  </si>
  <si>
    <t>15. SERQUIP Rod. RN 160 - Lot Jardim QII Distrito Industrial</t>
  </si>
  <si>
    <t>16.POSTO CAMPO BELO II</t>
  </si>
  <si>
    <t>17.POSTO SANTANA II</t>
  </si>
  <si>
    <t>II - ERP IGAPO / JOSSAN</t>
  </si>
  <si>
    <t>1. COTEMINAS  (Estrada BR 406, Km 2,4  CEP 59575-000 – São Gonçalo do Amarante/RN)</t>
  </si>
  <si>
    <t>2. WENTEX Estrada BR 406, Km 2,4  CEP 59575-000 – São Gonçalo do Amarante/RN</t>
  </si>
  <si>
    <t>3. JOTTA MOTTA  (Av. Industrial João Francisco da Motta, S/N Quintas  CEP 59050-480 – Natal/RN)</t>
  </si>
  <si>
    <t>4. POSTO CONFIANÇA</t>
  </si>
  <si>
    <t>5. POSTO GÁS MOTORS  (Av. Tomaz Landim 01 – Jardim Lola  CEP 59290-000 – São Gonçalo do Amarante/RN)</t>
  </si>
  <si>
    <t>6. POSTO TOUROS  (Av. Dr. João Medeiros Filho, 2106 - Potengi - Natal/RN)</t>
  </si>
  <si>
    <t>7. MOTEL EROS (AV DR. JOÃO MEDEIROS FILHO,10 - NATAL/RN)</t>
  </si>
  <si>
    <t>8.POSTO CAMPO BELO LTDA Av. Felizardo F.Moura, 848 Natal</t>
  </si>
  <si>
    <t>9. POSTO J. FLÔR III (AV CAPITÃO MOR GOUVEIA - NATAL/RN)</t>
  </si>
  <si>
    <t>10. POSTO COOPTAXI  (Rua Ary Barroso - Natal/RN)</t>
  </si>
  <si>
    <t>11. LAVANDERIA SOL (Av. Industrial João Francisco da Motta, 3814Bom Pastor  CEP 59060-480 – Natal/RN)</t>
  </si>
  <si>
    <t>12. POSTO FREI DAMIÃO (Av Capitão Mor Gouveia - Cidade da Esperança - Natal/RN)</t>
  </si>
  <si>
    <t>13. POSTO SANTA CRUZ Rua Dr. Mário Negócio, 2298 - Quintas NATAL</t>
  </si>
  <si>
    <t>15.NATAL NORTE SHOPPING</t>
  </si>
  <si>
    <t>16.LAVANDERIA SANTO ANDRÉ</t>
  </si>
  <si>
    <t>II-JOSSAN/CTGÁS</t>
  </si>
  <si>
    <t>1.CTGAS  (Av. Capitão Mor Gouveia - Natal/RN)</t>
  </si>
  <si>
    <t>2. POSTO PASSAUTO  (Av Interv. Mário Câmara, 2333 - Dix Sept Rosado - Natal/RN)</t>
  </si>
  <si>
    <t>3. POSTO COMERCIAL EXPRESS  (AV. BERNARDO VIEIRA, 1906 - NATAL/RN)</t>
  </si>
  <si>
    <t>1. POSTO PLANALTO (AV SALGADO FILHO, 2580 - NATAL/RN)</t>
  </si>
  <si>
    <t>2. PADARIA CANDELÁRIA</t>
  </si>
  <si>
    <t>3. POSTO NOVO HORIZONTE (AV SEM SALGADO FILHO, 3712 NATAL/RN)</t>
  </si>
  <si>
    <t>4. POSTO NEÓPOLIS  (Av Senador Salgado Filho - Neópis - Natal/RN)</t>
  </si>
  <si>
    <t>5.POSTO VIA SUL (SAT) - Rua Jaguararí, 4227 Candelária - NATAL / RN</t>
  </si>
  <si>
    <t>CTGAS/BERNARDO VIEIRA VIA SÃO JOSE</t>
  </si>
  <si>
    <t>1. POSTO SÃO LUIZ (AV PRUDENTE DE MORAIS - NATAL/RN)</t>
  </si>
  <si>
    <t>2. POSTO CIRNE  II (AV PRUDENTE DE MORAIS, 2021 - NATAL/RN)</t>
  </si>
  <si>
    <t>3. MIDWAY MALL Av. Bernanrdo Vieira, 3775 - NATAL /RN</t>
  </si>
  <si>
    <t>4. POSTO 1002 (AV PRUDENTE DE MORAIS - NATAL/RN)</t>
  </si>
  <si>
    <t>5. POSTO JAGUARARI  (AV JAGUARARI - NATAL/RN)</t>
  </si>
  <si>
    <t>II-LT KM 6 BERNARDO VIEIRA</t>
  </si>
  <si>
    <t>1. POSTO SOARES (Av Bernardo Vieira - Natal/RN)</t>
  </si>
  <si>
    <t>2. POSTO SANTA LUZIA Av. Barnardo Vieira, 1050 - Quintas - NATAL /RN</t>
  </si>
  <si>
    <t>ROBERTO FREIRE PRAIA SHOPPING</t>
  </si>
  <si>
    <t>1. POSTO NATAL II - CIA PETROLEO IPIRANGA</t>
  </si>
  <si>
    <t>2. POSTO MIRASSOL (AV SEM SALGADO FILHO, 411 - NATAL/RN)</t>
  </si>
  <si>
    <t>3. POSTO MBR01 Av. Eng. Roberto Freire, 2952- Cidade Jardim - NATAL / RN</t>
  </si>
  <si>
    <t>4.POSTO GNV JACUTINGA</t>
  </si>
  <si>
    <t>1.REDE ALAGAMAR</t>
  </si>
  <si>
    <t xml:space="preserve"> II</t>
  </si>
  <si>
    <t>ERP 188 / GOIANINHA</t>
  </si>
  <si>
    <t>1. CERÂMICA CAISA  (Fazenda Bosque s/n Zona Rural CEP 59173-000 – Goianinha/RN)</t>
  </si>
  <si>
    <t>2. POSTO UNIÃO  (AV NOSSA SENHORA DOS PRAZERES, 15 GOIANINHA/RN)</t>
  </si>
  <si>
    <t>3. POSTO DO GALEGO LTDA Rua Balarmino Costa, 1547 Goianinha</t>
  </si>
  <si>
    <t>4.POSTO LTG BARBALHO</t>
  </si>
  <si>
    <t xml:space="preserve"> III </t>
  </si>
  <si>
    <t>ERP MOSSORÓ / OLINDA I</t>
  </si>
  <si>
    <t>ERP MOSSORO</t>
  </si>
  <si>
    <t>1. POSTO OLINDA  (BR 304 KM 03 MOSSORÓ/RN)</t>
  </si>
  <si>
    <t>2. SANTA CLARA  (Rodovia BR 101 –  Km 8,6 Distrito Industrial de Natal - Gonçalo do Amarante/RN)</t>
  </si>
  <si>
    <t>3. X GRAF  (Rodovia Br 304 - Km 34Santa Júlia  Mossoró/RN)</t>
  </si>
  <si>
    <t xml:space="preserve">4. POSTO LÍDER (Av. Lauro Monte - Mossoró/RN) </t>
  </si>
  <si>
    <t>5.POSTO OLINDA IV</t>
  </si>
  <si>
    <t>6.REDE CONJ.SANTO ANTÔNIO</t>
  </si>
  <si>
    <t>7.POSTO JP IPIRANGA</t>
  </si>
  <si>
    <t>VI</t>
  </si>
  <si>
    <t>PÓLO SALINEIRO</t>
  </si>
  <si>
    <t>8. REPRASAL– L PRAXEDES GOMES  BR 304 KM 32 - MOSSORO</t>
  </si>
  <si>
    <t>9. REFIMOSAL REF.MOAGEM .SAL SANTA HELENA – BR 305 KM 28 MOSSORO</t>
  </si>
  <si>
    <t>10. MARANATA REF.NAC.DE SAL Rod. BR 305, Km. 26 MOSSORÓ</t>
  </si>
  <si>
    <t>11. CCVA Rod. BR 304, Km.29,7 -Santa Júlia - MOSSORÓ / RN</t>
  </si>
  <si>
    <t>I-OLINDA I/LESTE OESTE</t>
  </si>
  <si>
    <t>1. POSTO OLINDA II (município de Mossoró, Estado do Rio Grande do Norte, na Rua Jeremias da Rocha, 190</t>
  </si>
  <si>
    <t>2. POSTO LESTE OESTE  (AV DIX NEUF ROSADO - MOSSORÓ/RN)</t>
  </si>
  <si>
    <t>3. PADARIA PÃO NOSSO</t>
  </si>
  <si>
    <t>4.Hiper Queiroz Mossoró</t>
  </si>
  <si>
    <t>I – OLINDA I / 30 DE SETEMBRO</t>
  </si>
  <si>
    <t xml:space="preserve">5. POSTO TRINTA DE SETEMBRO - Rod. BR 110, Km.06 - 30 de setembro -MOSSORÓ </t>
  </si>
  <si>
    <t>6.POSTO IGUANA -Mossoró</t>
  </si>
  <si>
    <t>7.Indústria Itagrés (Pocelanatt) Mossoró</t>
  </si>
  <si>
    <t>8.AFICEL MOSSORÓ</t>
  </si>
  <si>
    <t>ERP MOSSORÓ/MARANATA</t>
  </si>
  <si>
    <t>9. REFIMONETE REF.DE SAL GARÇA - BR304, Km. 32 MOSSORÓ - RN</t>
  </si>
  <si>
    <t>LORENA KICAL</t>
  </si>
  <si>
    <t>KICAL</t>
  </si>
  <si>
    <t>1. KICAL COML.INDL.LTDA - Rod.RN 177 Km. 38 Gov. D Rosado</t>
  </si>
  <si>
    <t>IV</t>
  </si>
  <si>
    <t>DUPLICAÇÃO BR 101</t>
  </si>
  <si>
    <t>V</t>
  </si>
  <si>
    <t>DUPLICAÇÃO NORTE/SUL</t>
  </si>
  <si>
    <t>Ramal Natural Gás GNC</t>
  </si>
  <si>
    <t>PRUDENTE DE MORAIS</t>
  </si>
  <si>
    <t>1.POSTO SÃO PEDRO</t>
  </si>
  <si>
    <t>2.POSTO ALBERTO MARANHÃO</t>
  </si>
  <si>
    <t>MARIA LACERDA</t>
  </si>
  <si>
    <t>AMINTAS BARROS</t>
  </si>
  <si>
    <t>ALEXANDRINO ALENCAR</t>
  </si>
  <si>
    <t>TRECHO I GASODUTO NORTE SUL</t>
  </si>
  <si>
    <t>P. TOURO NATAL NORTE SHOPPINHG 1.100M</t>
  </si>
  <si>
    <t>A FERREIRA IND. E COM. DE ALIMENTOS LTDA-AFICAL</t>
  </si>
  <si>
    <t>BR - GÁS (RN) - POSTO MONTE SINAI</t>
  </si>
  <si>
    <t>CONDOMÍNIO 4 ESTAÇÕES</t>
  </si>
  <si>
    <t>CONDOMÍNIO RESIDENCIAL METROPOLIS</t>
  </si>
  <si>
    <t>NATURAL GÁS - MACAÍBA</t>
  </si>
  <si>
    <t>POSTO COOPTAXI INTEGRAÇÃO</t>
  </si>
  <si>
    <t>POSTO IPIRANGA H&amp;S</t>
  </si>
  <si>
    <t>POSTO IPIRANGA JP</t>
  </si>
  <si>
    <t>POSTO OLINDA LTDA - MOSSORÓ OLINDA III</t>
  </si>
  <si>
    <t>POSTO SÃO LUIZ I - SHELL BRASIL LTDA</t>
  </si>
  <si>
    <t>POSTO SÃO LUIZ IV</t>
  </si>
  <si>
    <t>MOSSORÓ - REDE DISTR. CONJ. SANTO ANTÔNIO</t>
  </si>
  <si>
    <t>REDE DISTRIBUIÇÃO DE FELIPE CAMARÃO</t>
  </si>
  <si>
    <t>REDE RIBEIRA FASE 1 - Prudente / Deodoro</t>
  </si>
  <si>
    <t>Mirante João Olimpo</t>
  </si>
  <si>
    <t>REDE RIBEIRA FASE 2 - Deodoro / Theotônio Freire</t>
  </si>
  <si>
    <t>Lavanderia Arco Íris</t>
  </si>
  <si>
    <t>REDE CAPIM MACIO</t>
  </si>
  <si>
    <t>Verano de Capim Macio</t>
  </si>
  <si>
    <t>Corais de Capim Macio</t>
  </si>
  <si>
    <t>REDE NOVA PARNAMIRIM</t>
  </si>
  <si>
    <t>Residencial Sun Happy</t>
  </si>
  <si>
    <t>REDE LAGOA NOVA</t>
  </si>
  <si>
    <t>REDE PONTA NEGRA</t>
  </si>
  <si>
    <t>Hotel Ponta do sol</t>
  </si>
  <si>
    <t>Visual Praia Hotel</t>
  </si>
  <si>
    <t>Apart Hotel Victoria Brasil</t>
  </si>
  <si>
    <t>POSTO RIO BRANCO</t>
  </si>
  <si>
    <t>DISTRIBUIDORA PORTO ALEGRE</t>
  </si>
  <si>
    <t>2. RESTAURANTE TENDA</t>
  </si>
  <si>
    <t>3. POSTO FAN-RIO BRANCO</t>
  </si>
  <si>
    <t>4. DISTRIBUIDORA PORTALEGRE</t>
  </si>
  <si>
    <t>5. REDE CONJUNTO SANTO ANTÔNIO</t>
  </si>
  <si>
    <t>6. REDE GARBO</t>
  </si>
  <si>
    <t>I-OLINDA II</t>
  </si>
  <si>
    <t>1.ESPLANADA RIO BRANCO</t>
  </si>
  <si>
    <t>2.SPAZZIO DE VENETO</t>
  </si>
  <si>
    <t>3.SILVA CAMARA</t>
  </si>
  <si>
    <t>GOIANINHA</t>
  </si>
  <si>
    <t xml:space="preserve">SÃO GONÇALO DO AMARANTE </t>
  </si>
  <si>
    <t>ERP IGAPO / AMBEV - Sta. Clara Rod BR101-Km.8,6 - Distrito Indl de Natal</t>
  </si>
  <si>
    <t>REDE LAGOA NOVA-FASE II</t>
  </si>
  <si>
    <t>REDE LAGOA NOVA - FASE 2</t>
  </si>
  <si>
    <t>Residencial Classic</t>
  </si>
  <si>
    <t>REDE AREIA PRETA</t>
  </si>
  <si>
    <t>PEAD 110mm</t>
  </si>
  <si>
    <t>REDE LAGOA NOVA - FASE 2 (AV. NASC DE CASTRO)</t>
  </si>
  <si>
    <t>PEAD 63mm</t>
  </si>
  <si>
    <t>REDE TIROL  (HANNA)</t>
  </si>
  <si>
    <t>REDE NOVA PARNAMIRIM (CONCLUSÃO DOS SERVIÇOS)</t>
  </si>
  <si>
    <t>REDE NOVA PARNAMIRIM / AYRTON SENNA</t>
  </si>
  <si>
    <t>INTERLIGAÇÃO PONTA NEGRA / ALAGAMAR</t>
  </si>
  <si>
    <t>TRECHO ERP VELHINHO - TEXITA</t>
  </si>
  <si>
    <t>PIPOCAS BOKUS</t>
  </si>
  <si>
    <t>PARADISE FLAT</t>
  </si>
  <si>
    <t>PRAIAMAR HOTEL</t>
  </si>
  <si>
    <t>MAGESTIC BEST WESTERN</t>
  </si>
  <si>
    <t>VIP PRAIA HOTEL</t>
  </si>
  <si>
    <t>SAFARI HOTEL</t>
  </si>
  <si>
    <t>CORAIS TERRA DO SOL</t>
  </si>
  <si>
    <t>SUN RISE</t>
  </si>
  <si>
    <t>SUN GOLDEN</t>
  </si>
  <si>
    <t>SUN SET</t>
  </si>
  <si>
    <t>VERANO LAGOA NOVA</t>
  </si>
  <si>
    <t>LA VIA ITALIANA</t>
  </si>
  <si>
    <t>PADARIA MERCATTO</t>
  </si>
  <si>
    <t>PITTSBURG PRUDENTE</t>
  </si>
  <si>
    <t>PIZZARIA O BUTECO</t>
  </si>
  <si>
    <t>RESIDENCIAL ALTA VISTA</t>
  </si>
  <si>
    <t>RESIDENCIAL SPAZZIO SENNA</t>
  </si>
  <si>
    <t>POSTO MENDES PETRÓLEO)</t>
  </si>
  <si>
    <t>POSTO SI SUL</t>
  </si>
  <si>
    <t>REDE IELMO MARINHO</t>
  </si>
  <si>
    <t>REDE LAGOA NOVA (SMILE)</t>
  </si>
  <si>
    <t>1. RAMAL INTERNO - CTGÁS</t>
  </si>
  <si>
    <t>2. AV. CAP. MOR-GOUVEIA</t>
  </si>
  <si>
    <t>INTERLIGAÇÃO PONTA NEGRA / ALAGAMAR (COMPLEMENTO)</t>
  </si>
  <si>
    <t>REDE VIA COSTEIRA FASE 1</t>
  </si>
  <si>
    <t>REDE NORDESTÃO CAPIM MACIO</t>
  </si>
  <si>
    <t>REDE VIA COSTEIRA FASE 2</t>
  </si>
  <si>
    <t>REDE BALDO</t>
  </si>
  <si>
    <t>ARAÇÁ PRAIA FLAT</t>
  </si>
  <si>
    <t>MANARY PRAIA HOTEL</t>
  </si>
  <si>
    <t>MIRANTE DOS VENTOS</t>
  </si>
  <si>
    <t>RESIDENCIAL  CONDE DA PRAIA</t>
  </si>
  <si>
    <t>PANIFICADORA HORA DO PÃO</t>
  </si>
  <si>
    <t>PORTO PONTA NEGRA RESIDENCE</t>
  </si>
  <si>
    <t>RESIDENCIAL SMILE</t>
  </si>
  <si>
    <t>VERSAILLES RECEPÇÕES</t>
  </si>
  <si>
    <t>RESTAURANTE TOFU</t>
  </si>
  <si>
    <t>RESIDENCIAL STILO</t>
  </si>
  <si>
    <t>PIZZA DA VILA</t>
  </si>
  <si>
    <t>Custo (Metropol Aço) 1 Pol</t>
  </si>
  <si>
    <t>Custo (Metropol PEAD)</t>
  </si>
  <si>
    <t>Rede Via Costeira Fase 03</t>
  </si>
  <si>
    <t>Rede PEAD 110mm</t>
  </si>
  <si>
    <t>Rede Via Costeira Fase 04</t>
  </si>
  <si>
    <t>Rede Maria Lacerda</t>
  </si>
  <si>
    <t>Rede Cidade Satélite</t>
  </si>
  <si>
    <t>Rede Neópolis / Nova Parnamirim</t>
  </si>
  <si>
    <t>Rede Baldo</t>
  </si>
  <si>
    <t>Rede Via Costeira Fase 02</t>
  </si>
  <si>
    <t>REDE PETRÓPOLIS</t>
  </si>
  <si>
    <t>Rede PEAD 63mm</t>
  </si>
  <si>
    <t>REDE CANDELÁRIA FASE 02</t>
  </si>
  <si>
    <t>REDE RIBEIRA (MOINHO)</t>
  </si>
  <si>
    <t>REDE MARIA LACERDA 2</t>
  </si>
  <si>
    <t>REDE PONTA NEGRA BAIXA</t>
  </si>
  <si>
    <t>RAMAL WALTER DUARTE</t>
  </si>
  <si>
    <t>RAMAL JOÃO XXIII</t>
  </si>
  <si>
    <t>REDE MONTPELIER-BIARRITZ</t>
  </si>
  <si>
    <t>REDE PETRÓPOLIS 3</t>
  </si>
  <si>
    <t>REDE LAGOA NOVA 3</t>
  </si>
  <si>
    <t>REDE BARRO VERMELHO</t>
  </si>
  <si>
    <t>REFORMA DO PE DE GOIANINHA</t>
  </si>
  <si>
    <t>Aço</t>
  </si>
  <si>
    <t>Ramal Abolição II</t>
  </si>
  <si>
    <t>Distrito Industrial Santa Júlia</t>
  </si>
  <si>
    <t>REDE NOVA BETÂNIA FASE I</t>
  </si>
  <si>
    <t>Laqua Condominio</t>
  </si>
  <si>
    <t>Rede Ponta Negra</t>
  </si>
  <si>
    <t>Praia Shopping</t>
  </si>
  <si>
    <t>Rede Nova Parnamirim</t>
  </si>
  <si>
    <t>Padaria Artes Pães</t>
  </si>
  <si>
    <t>Renascence Libertê</t>
  </si>
  <si>
    <t>Renascence Avant</t>
  </si>
  <si>
    <t>Rede Areia Preta</t>
  </si>
  <si>
    <t>Residencial Varandas do Atlântico</t>
  </si>
  <si>
    <t>Residencial Van Gogh</t>
  </si>
  <si>
    <t>Residencial Luiz de Barros</t>
  </si>
  <si>
    <t>Natal Mar Hotel</t>
  </si>
  <si>
    <t>Restaurante Lammiraglia</t>
  </si>
  <si>
    <t>Residencial Vita 01</t>
  </si>
  <si>
    <t>Residencial Vita 02</t>
  </si>
  <si>
    <t>Residencial Porto Salinas</t>
  </si>
  <si>
    <t>Rede Via Costeira Fase 01</t>
  </si>
  <si>
    <t>Hotel Ocean Palace</t>
  </si>
  <si>
    <t>Rede Tirol</t>
  </si>
  <si>
    <t>Unique Residence</t>
  </si>
  <si>
    <t>Rede Petrópolis</t>
  </si>
  <si>
    <t>Restaurante Freddy's</t>
  </si>
  <si>
    <t>Hotel Vila do Mar</t>
  </si>
  <si>
    <t>Residencial Uruaçú IV</t>
  </si>
  <si>
    <t>Sargasso Petiscaria</t>
  </si>
  <si>
    <t>Pastelouco</t>
  </si>
  <si>
    <t>Motel Rarus</t>
  </si>
  <si>
    <t>Rede Capim Macio</t>
  </si>
  <si>
    <t>Residencial Ibiza</t>
  </si>
  <si>
    <t>Hotel Porto do Mar</t>
  </si>
  <si>
    <t>Restaurante Pitéu</t>
  </si>
  <si>
    <t>Portal de Enseada</t>
  </si>
  <si>
    <t>Supermercado Extra Maria Lacerda</t>
  </si>
  <si>
    <t>Supermercado Nordestão Maria Lacerda</t>
  </si>
  <si>
    <t>Pontalmar Hotel</t>
  </si>
  <si>
    <t>Rifóles hotel</t>
  </si>
  <si>
    <t>Marsol Hotel</t>
  </si>
  <si>
    <t>Residencial Ville de Montpelier</t>
  </si>
  <si>
    <t>Rede Barro Vermelho</t>
  </si>
  <si>
    <t>Monte Olimpo</t>
  </si>
  <si>
    <t>Rede Lagoa Nova</t>
  </si>
  <si>
    <t>Portinari</t>
  </si>
  <si>
    <t>Rest TCE</t>
  </si>
  <si>
    <t>Rede Abolição II</t>
  </si>
  <si>
    <t>Világio Verdi</t>
  </si>
  <si>
    <t>Rede Garbos</t>
  </si>
  <si>
    <t>Frinox</t>
  </si>
  <si>
    <t>Residencial Champs Elisée</t>
  </si>
  <si>
    <t>Residencial Terra da Liberdade</t>
  </si>
  <si>
    <t>Cerâmica Santa Aliança</t>
  </si>
  <si>
    <t>Kaliente</t>
  </si>
  <si>
    <t>Germanos</t>
  </si>
  <si>
    <t>Aço 3"</t>
  </si>
  <si>
    <t>ERP/CRM</t>
  </si>
  <si>
    <t>VR Calculado VIC (R$)</t>
  </si>
  <si>
    <t>VR (R$)</t>
  </si>
  <si>
    <t>Calcular VR</t>
  </si>
  <si>
    <t>Lagoa Nova 4</t>
  </si>
  <si>
    <t>Rede Lagoa Nova 2</t>
  </si>
  <si>
    <t>Morro Branco / Tirol</t>
  </si>
  <si>
    <t>Rede Catre</t>
  </si>
  <si>
    <t>BIB Incorporações Campo Belo 2</t>
  </si>
  <si>
    <t>Rede Moinho</t>
  </si>
  <si>
    <t>Rede Ponta Negra Baixa</t>
  </si>
  <si>
    <t>Rede Lagoa Nova 3</t>
  </si>
  <si>
    <t>Rede Petrópolis Fase 3</t>
  </si>
  <si>
    <t>Rede Barro Vermelho Fase 01</t>
  </si>
  <si>
    <t>Rede Ankara / Tororós</t>
  </si>
  <si>
    <t>Rede Certto</t>
  </si>
  <si>
    <t>Rede Comfort</t>
  </si>
  <si>
    <t>Rede Nilo Peçanha</t>
  </si>
  <si>
    <t>Rede Ponta do Morcego</t>
  </si>
  <si>
    <t>Rede Praça das Flores</t>
  </si>
  <si>
    <t>Rede Nordestão de Capim Macio Fase 02</t>
  </si>
  <si>
    <t>Rede Alberto Maranhão</t>
  </si>
  <si>
    <t>Rede Nutre</t>
  </si>
  <si>
    <t>Rede Mangai</t>
  </si>
  <si>
    <t>Rede Vila Park</t>
  </si>
  <si>
    <t>Rede Viver Bem</t>
  </si>
  <si>
    <t>Rede Candelária Fase II</t>
  </si>
  <si>
    <t>Rede MRV</t>
  </si>
  <si>
    <t>Rede Miguel Castro</t>
  </si>
  <si>
    <t>Rede Dominos</t>
  </si>
  <si>
    <t>Rede América</t>
  </si>
  <si>
    <t>Rede Capim Macio Fase IV</t>
  </si>
  <si>
    <t>Rede Ribeira Centro</t>
  </si>
  <si>
    <t>Rede Nova Betânia Fase II</t>
  </si>
  <si>
    <t>Capitão Ferrat</t>
  </si>
  <si>
    <t>Aldebaran</t>
  </si>
  <si>
    <t>PJ Rfeições</t>
  </si>
  <si>
    <t>Residencial Porto Arena</t>
  </si>
  <si>
    <t>Residencial Ankara</t>
  </si>
  <si>
    <t>Extra Midway</t>
  </si>
  <si>
    <t>Residencial Intercities</t>
  </si>
  <si>
    <t>Hotel Atol das Rocas</t>
  </si>
  <si>
    <t>Pizzato Hotel</t>
  </si>
  <si>
    <t>Nemo Pescados</t>
  </si>
  <si>
    <t>Residencial Oásis</t>
  </si>
  <si>
    <t>Residencial Certto</t>
  </si>
  <si>
    <t>Casa di Maria Caffe</t>
  </si>
  <si>
    <t>Residencial Confort</t>
  </si>
  <si>
    <t>Residencial Nival Câmara</t>
  </si>
  <si>
    <t>Residencial Vila Verde</t>
  </si>
  <si>
    <t>Hotel  Serhs</t>
  </si>
  <si>
    <t>Pouzada Azurra</t>
  </si>
  <si>
    <t>Restaurante Empório Gourmet</t>
  </si>
  <si>
    <t>Restaurante Gosto Caseiro</t>
  </si>
  <si>
    <t>Residencial Infinity</t>
  </si>
  <si>
    <t>Residencial Central Park</t>
  </si>
  <si>
    <t>Residencial Sun River</t>
  </si>
  <si>
    <t>Cascudo Bistrô Bar</t>
  </si>
  <si>
    <t>Jobim Bar</t>
  </si>
  <si>
    <t>Lavanderia Santo André</t>
  </si>
  <si>
    <t>Residencial Pérola do Atlântico</t>
  </si>
  <si>
    <t>Kristie Hotel</t>
  </si>
  <si>
    <t>Residencial Atalaia</t>
  </si>
  <si>
    <t>Afical</t>
  </si>
  <si>
    <t>Le Rivage</t>
  </si>
  <si>
    <t>Wayne's Burger Star</t>
  </si>
  <si>
    <t>Residencial Veleiros</t>
  </si>
  <si>
    <t>Holiday Inn</t>
  </si>
  <si>
    <t>Residencial Imperial Towers</t>
  </si>
  <si>
    <t>Pizzaria Sabor Paulistano</t>
  </si>
  <si>
    <t>Supermercado Nordestão de Capim Macio</t>
  </si>
  <si>
    <t>Dominos Pizza</t>
  </si>
  <si>
    <t>Restaurante Fio de Azeite</t>
  </si>
  <si>
    <t>Residencial Ecopark</t>
  </si>
  <si>
    <t>Restaurante Nutre</t>
  </si>
  <si>
    <t>Residencial Viver Bem</t>
  </si>
  <si>
    <t>Residencial Corais de Lagoa Nova</t>
  </si>
  <si>
    <t>Restaurante Mangai</t>
  </si>
  <si>
    <t>Hotel Parque da Costeira</t>
  </si>
  <si>
    <t>Restaurante Mazzano</t>
  </si>
  <si>
    <t>Supermercado Nordestão de Santa Catarina</t>
  </si>
  <si>
    <t>PJ Refeições</t>
  </si>
  <si>
    <t>Rede Candelária</t>
  </si>
  <si>
    <t>Rede Bib Campo Belo</t>
  </si>
  <si>
    <t>Rede Petropolis</t>
  </si>
  <si>
    <t>Rede Intelirgação Neópolis/Nova Parnamirim</t>
  </si>
  <si>
    <t>Rede Via Costeira Fase 1</t>
  </si>
  <si>
    <t>Rede Nova Paranamirim</t>
  </si>
  <si>
    <t>Rede Neópolis</t>
  </si>
  <si>
    <t>Rede Ribeira</t>
  </si>
  <si>
    <t>Rede Zona Norte</t>
  </si>
  <si>
    <t>Rede Via Costeira Fase 4</t>
  </si>
  <si>
    <t>Rede Lagoa Nova Fase 2</t>
  </si>
  <si>
    <t>Rede Imperial Towers</t>
  </si>
  <si>
    <t>Hotel Thermas</t>
  </si>
  <si>
    <t>Residencial Thermas</t>
  </si>
  <si>
    <t>Residencial Lauritssa</t>
  </si>
  <si>
    <t>Residencial Miguel</t>
  </si>
  <si>
    <t>Residencial Espaço Vida</t>
  </si>
  <si>
    <t>Rede Nova Betânia</t>
  </si>
  <si>
    <t>Rede Nova Betania Fase 2</t>
  </si>
  <si>
    <t>RESTAURANTE TERRAÇO GRILL</t>
  </si>
  <si>
    <t>RESTAURANTE TCHÊ GOURMET</t>
  </si>
  <si>
    <t>Res. Nilson de Sá</t>
  </si>
  <si>
    <t>Rafal Negreiros</t>
  </si>
  <si>
    <t>Churrascaria Boi na Brasa</t>
  </si>
  <si>
    <t>FV Massas</t>
  </si>
  <si>
    <t>Spazzio di Mônaco</t>
  </si>
  <si>
    <t>Palace Buffet</t>
  </si>
  <si>
    <t>NATAL</t>
  </si>
  <si>
    <t>REDE AMERICA</t>
  </si>
  <si>
    <t>PARNAMIRIM</t>
  </si>
  <si>
    <t>REDE VIA COSTEIRA</t>
  </si>
  <si>
    <t>REDE ZONA NORTE</t>
  </si>
  <si>
    <t>REDE LAGOA NOVA 3 - FASE 2</t>
  </si>
  <si>
    <t xml:space="preserve">REDE BALDO - TIROL </t>
  </si>
  <si>
    <t>REDE MANDACARU</t>
  </si>
  <si>
    <t>REDE MIGUEL AMINTAS</t>
  </si>
  <si>
    <t>REDE MIRANTE DA LAGOA</t>
  </si>
  <si>
    <t>REDE RUA MOSSORÓ</t>
  </si>
  <si>
    <t>REDE NORDESTÃO PETRÓPOLIS</t>
  </si>
  <si>
    <t>REDE PETRÓPOLIS 4</t>
  </si>
  <si>
    <t>REDE SAL E BRASA</t>
  </si>
  <si>
    <t>REDE JUVENAL LAMARTINE</t>
  </si>
  <si>
    <t>REDE PETRÓPOLIS 5</t>
  </si>
  <si>
    <t>REDE CAPIM MACIO FASE IV</t>
  </si>
  <si>
    <t>REDE RIBEIRA / CENTRO</t>
  </si>
  <si>
    <t>REDE PULSE</t>
  </si>
  <si>
    <t>REDE NAU</t>
  </si>
  <si>
    <t>REDE COMPLEMENTO MANDACARU</t>
  </si>
  <si>
    <t>RESIDENCIAL NOVO STILO</t>
  </si>
  <si>
    <t>REDE VILA PARK</t>
  </si>
  <si>
    <t>RESIDENCIAL VILA PARK</t>
  </si>
  <si>
    <t>RESIDENCIAL MARIA HELENIR</t>
  </si>
  <si>
    <t>RESIDENCIAL MARINA</t>
  </si>
  <si>
    <t>REDE TIROL</t>
  </si>
  <si>
    <t>YOLLA GOURMET</t>
  </si>
  <si>
    <t>REDE RIBEIRA</t>
  </si>
  <si>
    <t>TERM. MARÍTIMO DE PASSAGEIROS</t>
  </si>
  <si>
    <t>REDE ALAGAMAR</t>
  </si>
  <si>
    <t>LAVANDERIA WHITE CLEAN</t>
  </si>
  <si>
    <t>RESIDENCIAL LIBERDADE</t>
  </si>
  <si>
    <t>REDE PRAÇA DAS FLORES</t>
  </si>
  <si>
    <t>CAFÉ TRIESTE</t>
  </si>
  <si>
    <t>REDE NILO PEÇANHA</t>
  </si>
  <si>
    <t>PORTAL PETRÓPOLIS</t>
  </si>
  <si>
    <t>KING's RESTAURANTE</t>
  </si>
  <si>
    <t>ACADEMIA PULSE</t>
  </si>
  <si>
    <t>HOTEL ARENA VIEW</t>
  </si>
  <si>
    <t>VERSAILLES RECEPÇÕES - TIROL</t>
  </si>
  <si>
    <t>NORDESTÃO TIROL</t>
  </si>
  <si>
    <t>PALLADIO RESIDENCE</t>
  </si>
  <si>
    <t>MACAÍBA</t>
  </si>
  <si>
    <t>CIA MACAÍBA</t>
  </si>
  <si>
    <t>INDÚSTRIA WESTON</t>
  </si>
  <si>
    <t>LAVANDERIA ARCO ÍRIS</t>
  </si>
  <si>
    <t>REDE PETROPOLIS</t>
  </si>
  <si>
    <t>RESTAURANTE TEMAKI</t>
  </si>
  <si>
    <t>NEFRON CLÍNICA</t>
  </si>
  <si>
    <t>NICK BUFFET</t>
  </si>
  <si>
    <t>RESIDENCIAL QUARTIER</t>
  </si>
  <si>
    <t>PETRÓPOLIS RESIDENCE</t>
  </si>
  <si>
    <t>RESIDENCIAL LUNA PARK</t>
  </si>
  <si>
    <t>RESIDENCIAL EMÍDIO VIEIRA</t>
  </si>
  <si>
    <t>RESIDENCIAL SIRIUS</t>
  </si>
  <si>
    <t>Nau Frutos do Mar</t>
  </si>
  <si>
    <t>REDE CANDELARIA</t>
  </si>
  <si>
    <t>Rest Dom Pedro</t>
  </si>
  <si>
    <t>Bello Mare Hotel</t>
  </si>
  <si>
    <t>Sol Nascente Pousada</t>
  </si>
  <si>
    <t>REDE MORRO BRANCO - TIROL</t>
  </si>
  <si>
    <t>Tirol Way Residence</t>
  </si>
  <si>
    <t>Tirol Way Office</t>
  </si>
  <si>
    <t>Residencial Saint Charbel</t>
  </si>
  <si>
    <t>SÃO GONÇALO</t>
  </si>
  <si>
    <t>Residencial Mirantes da Lagoa</t>
  </si>
  <si>
    <t>Only Pizza</t>
  </si>
  <si>
    <t>Residencial São Pedro e São Paulo</t>
  </si>
  <si>
    <t>Residencial Vermont</t>
  </si>
  <si>
    <t>Residencial Arte D'Lacqua</t>
  </si>
  <si>
    <t>Esmeralda Praia Hotel</t>
  </si>
  <si>
    <t>Nordestão Petropolis</t>
  </si>
  <si>
    <t>REDE CIDADE JARDIM</t>
  </si>
  <si>
    <t>Residencial Mediterranee</t>
  </si>
  <si>
    <t>Natal Dunas Hotel</t>
  </si>
  <si>
    <t>Royal Hotel</t>
  </si>
  <si>
    <t>Pittsburg Ponta Negra</t>
  </si>
  <si>
    <t>Waynes Tirol</t>
  </si>
  <si>
    <t>REDE PRUDENTE - CANDELÁRIA</t>
  </si>
  <si>
    <t>MOSSORÓ</t>
  </si>
  <si>
    <t>RESIDENCIAL NILSON SÁ</t>
  </si>
  <si>
    <t>RESIDENCIAL RAFAEL NEGREIROS</t>
  </si>
  <si>
    <t>CHURRASCARIA BOI NA BRASA</t>
  </si>
  <si>
    <t>FV MASSAS</t>
  </si>
  <si>
    <t>SPAZIO DI MÔNACO</t>
  </si>
  <si>
    <t>PALACE BUFFET</t>
  </si>
  <si>
    <t>REDE INTEGUARI</t>
  </si>
  <si>
    <t>REDE AYRNTON SENNA FASE 2</t>
  </si>
  <si>
    <t>REDE CIDADE ALTA</t>
  </si>
  <si>
    <t>REDE NAZARÉ</t>
  </si>
  <si>
    <t>REDE CIDADE SATÉLITE FASE 2</t>
  </si>
  <si>
    <t>REDE CAPIM MACIO FASE 3</t>
  </si>
  <si>
    <t>REDE BARRO VERMELHO 1 FASE 2</t>
  </si>
  <si>
    <t>REDE MORRO BRANCO - TIROL  FASE 2</t>
  </si>
  <si>
    <t>REDE LAGOA NOVA SAMU - SUN VIEW</t>
  </si>
  <si>
    <t>REDE ECOGARDEN</t>
  </si>
  <si>
    <t>REDE PRAÇA DA ALIMENTAÇÃO</t>
  </si>
  <si>
    <t>TIROL BUSINESS CENTER</t>
  </si>
  <si>
    <t>RESIDENCIAL MARIA BEATRIZ</t>
  </si>
  <si>
    <t>NORDESTÃO SANTA CATARINA</t>
  </si>
  <si>
    <t>FIO DE AZEITE FILIAL</t>
  </si>
  <si>
    <t>RIVIERA PONTA NEGRA FLAT</t>
  </si>
  <si>
    <t>RIVIERA PONTA NEGRA HOTEL</t>
  </si>
  <si>
    <t>RESIDENCIAL IZZA HAZBUN</t>
  </si>
  <si>
    <t>RESIDENCIAL BOSQUE DAS MANGUEIRAS</t>
  </si>
  <si>
    <t>NAGOELA ROCK BAR</t>
  </si>
  <si>
    <t>RESIDENCIAL BELLEVUE</t>
  </si>
  <si>
    <t>LAVANDERIA NOVA PARNAMIRIM</t>
  </si>
  <si>
    <t>RESIDENCIAL SUN SET</t>
  </si>
  <si>
    <t>GRANDE MOINHO POTIGUAR</t>
  </si>
  <si>
    <t>RESIDENCIAL ECOGARDEN</t>
  </si>
  <si>
    <t>RESIDENCIAL GREEN LIFE MOR GOUVEIA</t>
  </si>
  <si>
    <t>RESIDENCIAL MARIA EMILIANA</t>
  </si>
  <si>
    <t>TIROL WAY RESIDENCE</t>
  </si>
  <si>
    <t>RESIDENCIAL PARADISE VILLAGE</t>
  </si>
  <si>
    <t>RESIDENCIAL VENTOS ALÍSIOS</t>
  </si>
  <si>
    <t>BANGALÔ PAULISTA CHURRASCARIA</t>
  </si>
  <si>
    <t>RESIDENCIAL PORTAMARIS</t>
  </si>
  <si>
    <t>FOGO E CHAMA CHURRASCARIA</t>
  </si>
  <si>
    <t>CERVEJARIA CONTINENTAL</t>
  </si>
  <si>
    <t>RESIDENCIAL ATLÂNTICO MASTER</t>
  </si>
  <si>
    <t>RESIDENCIAL IMPERIAL VILA PARK</t>
  </si>
  <si>
    <t>PETRÓPOLIS RESTAURANTE</t>
  </si>
  <si>
    <t>RESIDENCIAL MARIA LAURA</t>
  </si>
  <si>
    <t>LOUCOS POR COXINHA</t>
  </si>
  <si>
    <t>RESIDENCIAL SOLAR JOÃO E MARILDA</t>
  </si>
  <si>
    <t>RESIDENCIAL GRAN PARK PETRÓPOLIS</t>
  </si>
  <si>
    <t>PIZZARIA CIPÓ BRASIL</t>
  </si>
  <si>
    <t>HOTEL COSTA DO ATLÂNTICO</t>
  </si>
  <si>
    <t>PANIFICADORA OLGA PÃO DE QUEIJO</t>
  </si>
  <si>
    <t>RESIDENCIAL CLASS ALONSO BEZERRA</t>
  </si>
  <si>
    <t>FOGO E CHAMA PONTA NEGRA</t>
  </si>
  <si>
    <t>CABANAS APART HOTEL</t>
  </si>
  <si>
    <t>PITTSBURG CIDADE SATÉLITE</t>
  </si>
  <si>
    <t>MIRADOR PRAIA HOTEL</t>
  </si>
  <si>
    <t>SUPERMERCADO NORDESTÃO LAGOA NOVA</t>
  </si>
  <si>
    <t>PITTSBURG SALGADO FILHO</t>
  </si>
  <si>
    <t>PÉROLA PRAIA HOTEL</t>
  </si>
  <si>
    <t>RESIDENCIAL ANTÔNIO MONTENEGRO</t>
  </si>
  <si>
    <t>RESIDENCIAL CLUBE OCEANO</t>
  </si>
  <si>
    <t>RESTAURANTE GAMBRINUS</t>
  </si>
  <si>
    <t>RESTAURANTE LA CACHETE</t>
  </si>
  <si>
    <t>RESIDENCIAL JERÔNIMO CÂMARA</t>
  </si>
  <si>
    <t>RESIDENCIAL ASSUNCION GILI</t>
  </si>
  <si>
    <t>RESIDENCIAL DAMIÃO QUEIROZ</t>
  </si>
  <si>
    <t>RESIDENCIAL SPAZIO DE VICENZA</t>
  </si>
  <si>
    <t>RESIDENCIAL IVO LOPES</t>
  </si>
  <si>
    <t>RESIDENCIAL NEO VILE</t>
  </si>
  <si>
    <t>RESIDENCIAL RUBENS PINTO</t>
  </si>
  <si>
    <t>REDE AMÉRICA</t>
  </si>
  <si>
    <t>REDE RIBEIRA FASE III (MOINHO)</t>
  </si>
  <si>
    <t>REDE MORRO BRANCO TIROL FASE II</t>
  </si>
  <si>
    <t>REDE PONTA DO MORCEGO</t>
  </si>
  <si>
    <t>REDE VIA COSTEIRA FASE III</t>
  </si>
  <si>
    <t>REDE PETRÓPOLIS FASE III</t>
  </si>
  <si>
    <t>REDE SAMU - SUN VIEW</t>
  </si>
  <si>
    <t>REDE MORRO BRANCO TIROL</t>
  </si>
  <si>
    <t>REDE CIDADE SATÉLITE FASE II</t>
  </si>
  <si>
    <t>REDE CAPIM MACIO FASE III</t>
  </si>
  <si>
    <t>REDE PETRÓPOLIS V</t>
  </si>
  <si>
    <t>REDE AYRTON SENNA FASE 3</t>
  </si>
  <si>
    <t>REDE LAGOA NOVA DISCE CÂMARA</t>
  </si>
  <si>
    <t>RESTAURANTE BUONGUSTAIO</t>
  </si>
  <si>
    <t>RESIDENCIAL DIRCE CÂMARA</t>
  </si>
  <si>
    <t>RESTAURANTE FILÉ</t>
  </si>
  <si>
    <t>RESTAURANTE ZUMBI BAR</t>
  </si>
  <si>
    <t>ROSE TORTAS E SALGADOS</t>
  </si>
  <si>
    <t>RESTAURANTE CAFÉ COM PICOLÉ</t>
  </si>
  <si>
    <t>VOGAL HOTEL</t>
  </si>
  <si>
    <t>PIAZZA DEI FIORI</t>
  </si>
  <si>
    <t>REDE LAGOA NOVA DIRCE CÂMARA</t>
  </si>
  <si>
    <t>REDE MANGAI</t>
  </si>
  <si>
    <t>REDE NOVA BETÂNIA</t>
  </si>
  <si>
    <t>REDE GARBOS</t>
  </si>
  <si>
    <t>REDE OLINDA 2</t>
  </si>
  <si>
    <t>REDE POLO INDUSTRIAL GOIANINHA</t>
  </si>
  <si>
    <t>AÇO 6"</t>
  </si>
  <si>
    <t>REDE MIDWAY MALL</t>
  </si>
  <si>
    <t>REDE PONTA NEGRA ADAIL PAMPLONA</t>
  </si>
  <si>
    <t>REDE EMAÚS</t>
  </si>
  <si>
    <t>RD-NT-NPOLIS-T002-15 (ELZA CHAVES)</t>
  </si>
  <si>
    <t>RD-NT-CPMACI-T001-15 (REGIÃO VIA DIRETA)</t>
  </si>
  <si>
    <t>RD-NT-PNEGRA-T001-15 (AV. ABEL CABRAL)</t>
  </si>
  <si>
    <t>RD-NT-TIROL-T002-15 (REDE TIROL T.R.E.)</t>
  </si>
  <si>
    <t>RD-NT-EMAUS-T001-15 (REDE EMAUS)</t>
  </si>
  <si>
    <t>RD-NT-LGNOVA-T002-15 (REDE LAGOA NOVA - HIPER PRUDENTE)</t>
  </si>
  <si>
    <t>REDE MORADA</t>
  </si>
  <si>
    <t>REDE AYRTON SENNA (FASE 3)</t>
  </si>
  <si>
    <t>REDE NORDESTÃO ALECRIM</t>
  </si>
  <si>
    <t>REDE BARRO VERMELHO 2</t>
  </si>
  <si>
    <t>RD-NT-NSRAPR-T001-15 (REDE NOSSA SENHORA DA APRESENTAÇÃO)</t>
  </si>
  <si>
    <t>EXTENSÃO RUA POTENGI</t>
  </si>
  <si>
    <t>EXTENSÃO RIBEIRA - ROCAS</t>
  </si>
  <si>
    <t>REDE CREA</t>
  </si>
  <si>
    <t>RESINORTE</t>
  </si>
  <si>
    <t>REDE MEMORIAL</t>
  </si>
  <si>
    <t>REDE SEAWAY</t>
  </si>
  <si>
    <t>REDE MILITÃO CHAVES</t>
  </si>
  <si>
    <t>REDE VILLA PARK</t>
  </si>
  <si>
    <t>Aço 2"</t>
  </si>
  <si>
    <t xml:space="preserve">RD-MS-NVBETA-T001-15 (EXTENSÃO DE REDE PARTAGE SHOPPING) </t>
  </si>
  <si>
    <t>RD-MS-CENTRO-T001-15 (EXTENSÃO DA REDE OLINDA 2 REBOUÇAS)</t>
  </si>
  <si>
    <t>RESIDENCIAL SAINT RAFQA</t>
  </si>
  <si>
    <t>RESIDENCIAL SPAZZIO VERDI</t>
  </si>
  <si>
    <t>PIMENTA DO REINO RESTAURANTE</t>
  </si>
  <si>
    <t>LAVANDERIA ALVORADA</t>
  </si>
  <si>
    <t>PIZZA HUT</t>
  </si>
  <si>
    <t>RAPADURA HAMBURGUER BRASILEIRO</t>
  </si>
  <si>
    <t>HERMES 880</t>
  </si>
  <si>
    <t>RESIDENCIAL BACARA</t>
  </si>
  <si>
    <t>RESIDENCIAL MONTORIL</t>
  </si>
  <si>
    <t>RESTAURANTE BARI PALESI</t>
  </si>
  <si>
    <t>RESTAURANTE ORIENTE</t>
  </si>
  <si>
    <t>LEROY MERLIN</t>
  </si>
  <si>
    <t>LABORATÓRIO DENTAL NUNES</t>
  </si>
  <si>
    <t>CASA DE SAÚDE SÃO LUCAS</t>
  </si>
  <si>
    <t xml:space="preserve">CASSINO MOTEL </t>
  </si>
  <si>
    <t>POMODORI PIZZARIA</t>
  </si>
  <si>
    <t xml:space="preserve">RESIDENCIAL SAFIRA </t>
  </si>
  <si>
    <t>RESTAURANTE TRILHA DO CAMARÃO</t>
  </si>
  <si>
    <t>DOCES MIRASSOL</t>
  </si>
  <si>
    <t xml:space="preserve">RESIDENCIAL STUDIO PRAIA </t>
  </si>
  <si>
    <t>RESIDENCIAL STELLA MARIS</t>
  </si>
  <si>
    <t>RESTAURANTE TÁBUA DE CARNE</t>
  </si>
  <si>
    <t>RESIDENCIAL CANDELÁRIA</t>
  </si>
  <si>
    <t>MERCADO DAS ROCAS</t>
  </si>
  <si>
    <t>RESIDENCIAL OTON OSÓRIO</t>
  </si>
  <si>
    <t>RESIDENCIAL DON NIVALDO MONTE</t>
  </si>
  <si>
    <t>CAFETERIA SÃO BRAZ</t>
  </si>
  <si>
    <t>RESTAURANTE SAL E BRASA</t>
  </si>
  <si>
    <t>RESIDENCIAL POLARIS</t>
  </si>
  <si>
    <t>RESIDENCIAL MERIDIEN</t>
  </si>
  <si>
    <t>RESIDENCIAL CONCA D'ORO</t>
  </si>
  <si>
    <t xml:space="preserve">RESIDENCIAL ALFREDO LIRA MARIA JACYNTA </t>
  </si>
  <si>
    <t>RESTAURANTE PINGA FOGO LN</t>
  </si>
  <si>
    <t>RAPA TACHO RESTAURANTE</t>
  </si>
  <si>
    <t>RESIDENCIAL JARDIM ITAMARATY</t>
  </si>
  <si>
    <t>RESIDENCIAL KOSTER</t>
  </si>
  <si>
    <t>GAUCHO'S GRILL CHURRASCARIA</t>
  </si>
  <si>
    <t>RESIDENCIAL RODOLFO HELINSKI</t>
  </si>
  <si>
    <t>HOSPITAL MEMORIAL</t>
  </si>
  <si>
    <t>RESIDENCIAL VIVANT</t>
  </si>
  <si>
    <t>RESIDENCIAL THERRAMARE</t>
  </si>
  <si>
    <t>NATAL PRAIA HOTEL</t>
  </si>
  <si>
    <t>RESTAURANTE MAGAZZINO</t>
  </si>
  <si>
    <t>PIZZA HUT SEAWAY</t>
  </si>
  <si>
    <t>RAFAELA FONTES CHOCOLATERIA</t>
  </si>
  <si>
    <t>BOCADITOS DOCERIA E CAFÉ</t>
  </si>
  <si>
    <t>RES AGUAS DO ACARAÍ</t>
  </si>
  <si>
    <t>KI PÃO SERIDÓ</t>
  </si>
  <si>
    <t>RES. BOSSA NOVA</t>
  </si>
  <si>
    <t>RES. EUDES GALVÃO</t>
  </si>
  <si>
    <t>RES. SAINT RAPHAEL</t>
  </si>
  <si>
    <t>RES. TERRAMARIS</t>
  </si>
  <si>
    <t>RES. CORDILHEIRA DAS DUNAS</t>
  </si>
  <si>
    <t>AQUAMARINE PRAIA HOTEL</t>
  </si>
  <si>
    <t>TEMPERO MINEIRO</t>
  </si>
  <si>
    <t>RES. ROBERTO LIRA</t>
  </si>
  <si>
    <t>SHOPPING VIA DIRETA</t>
  </si>
  <si>
    <t>RES. RITA PEREIRA DE MACEDO</t>
  </si>
  <si>
    <t>RES. PETROPOLIS RESIDENCE</t>
  </si>
  <si>
    <t>SUPERMERCADO NORDESTÃO LOJISTAS</t>
  </si>
  <si>
    <t>RESTAURANTE BILLABONG</t>
  </si>
  <si>
    <t>RES. MIRANTE DAS DUNAS</t>
  </si>
  <si>
    <t>HOTEL VILLA PARK</t>
  </si>
  <si>
    <t>REDE INTERLIGAÇÃO PONTA NEGRA-ALAGAMAR</t>
  </si>
  <si>
    <t>REDE VIA COSTEIRA FASE 3</t>
  </si>
  <si>
    <t>RD-NT-PNEGRA-T007-16</t>
  </si>
  <si>
    <t>REDE CANDELÁRIA</t>
  </si>
  <si>
    <t>RESIDENCIAL CLÓVIS CIARLINE</t>
  </si>
  <si>
    <t>SPLENDORE RESIDENCE</t>
  </si>
  <si>
    <t>RESIDENCIAL MONSENHOR AMÉRICO</t>
  </si>
  <si>
    <t>RESIDENCIAL TOM JOBIM</t>
  </si>
  <si>
    <t>RESIDENCIAL SPAZIO DI ROMA</t>
  </si>
  <si>
    <t>REDE NOVA BETâNIA</t>
  </si>
  <si>
    <t>RD.NT-TIROL-T004-16 (TIROL - RUA DEP. JOAQUIM CAMARA)</t>
  </si>
  <si>
    <t>RD-NT-TIROL-T005-16 (TIROL-MARISTA)</t>
  </si>
  <si>
    <t>RD-NT-CPMACI-T002-15 (CAPIM MACIO - TABUA DE CARNE)</t>
  </si>
  <si>
    <t>RD-NT-CPMACI-T003-15 (CAPIM MACIO-MANDACARU)</t>
  </si>
  <si>
    <t>RD-NT-PITIMBU-T003-16 (PITIMBU-ESTRELA DE NATAL)</t>
  </si>
  <si>
    <t>RD-NT-NVPARN-T002-15 (NOVA PARNAMIRIM - PETRA KELLY)</t>
  </si>
  <si>
    <t>RD-NT-LGNOVA-T010-16 (LAGOA NOVA SÃO JOSÉ - BIDOCA)</t>
  </si>
  <si>
    <t>RD-NT-LGNOVA-T011-16 (LAGOA NOVA - FRANCISCO SINEDINO_LIF STYLE)</t>
  </si>
  <si>
    <t>RD-NT-LGNOVA-T012-16 (LAGOA NOVA - JOÃO ALVES DE MELO_REFINE)</t>
  </si>
  <si>
    <t>RD-NT-LGNOVA-T014-16 (LAGOA NOVA - LIMA E SILVA_CARMEL)</t>
  </si>
  <si>
    <t>RD-NT-LGNOVA-T015-16 (LGNOVA-T015-16 (LAGOA NOVA - TORORÓS_ANTERA)</t>
  </si>
  <si>
    <t>RD-NT-LGNOVA-T016-16 (LAGOA NOVA - MIGUEL CASTR_ARTE CASEIRA)</t>
  </si>
  <si>
    <t>RD-NT-LGNOVA-T017-16 (LAGOA NOVA - FRANCISCO BORGES_IMPERIAL PALACE)</t>
  </si>
  <si>
    <t>RD-NT-PNEGRA-T008-16 (EXTENSÃO REDE ALAGAMAR)</t>
  </si>
  <si>
    <t>RD-NT-CANDEL-T001-15 (REGIÃO INTEGRAÇÃO)</t>
  </si>
  <si>
    <t>RD-NT-NVPARN-T003-15 (REDE GUAÍRA)</t>
  </si>
  <si>
    <t>REDE VIA COSTERIA FASE 5</t>
  </si>
  <si>
    <t>INTERLIGAÇÃO NOVA PARNAMIRIM - CAPIM MACIO</t>
  </si>
  <si>
    <t>INTERLIGAÇÃO LAGOA NOVA - TIROL -FECHAMENTO ANEL</t>
  </si>
  <si>
    <t>RD-NT-PNEGRA-T003-15</t>
  </si>
  <si>
    <t>REDE CAPIM MACIO 5</t>
  </si>
  <si>
    <t>RD-NT-CANDEL-T004-16</t>
  </si>
  <si>
    <t>RD-BRVERM-T001-16 (JOANINHA DE CHICO)</t>
  </si>
  <si>
    <t>REDE TIROL-AFONSO PENA</t>
  </si>
  <si>
    <t>REDE NATTURE</t>
  </si>
  <si>
    <t>COMPLEMENTO DA REDE MIDWAY MALL</t>
  </si>
  <si>
    <t>REDE VILA PARK COMPLEMENTO</t>
  </si>
  <si>
    <t>RD.NT-BVERM-T001-16</t>
  </si>
  <si>
    <t>RD-NT-LGNOVA-010-16</t>
  </si>
  <si>
    <t>RD-NT-PNEGRA-T007-16 (PONTA NEGRA)</t>
  </si>
  <si>
    <t>RD-NT-MPMACI-T001-16 (REGIÃO VIA DIRETA)</t>
  </si>
  <si>
    <t>JLD</t>
  </si>
  <si>
    <t>EXTENSÃO JARDIM LAGOA NOVA</t>
  </si>
  <si>
    <t>EXTENSÃO SPAZZIO PONTA NEGRA</t>
  </si>
  <si>
    <t>EXTENSÃO PALAZZO CRISTAL</t>
  </si>
  <si>
    <t>EXTENSÃO NOILDE RAMALHO</t>
  </si>
  <si>
    <t>EXTENSÃO COSTA DO ATLANTICO</t>
  </si>
  <si>
    <t>extensão GALERIA AYRTON SENNA - COENGEN</t>
  </si>
  <si>
    <t>RD-MS-STANTO-T001-15 (INDUSTRIAL REBOUÇAS DIA A DIA)</t>
  </si>
  <si>
    <t>004.16 M RD (RD-MS-NVBETA-T002-15) (EXT. REDE JAVAN MONTE)</t>
  </si>
  <si>
    <t>EXTENSÃO REDE SOCEL</t>
  </si>
  <si>
    <t>EXTENSÃO REDE MANSÃO TERRAZZO</t>
  </si>
  <si>
    <t>EXTENSÃO SUPERMERCADO CIDADE</t>
  </si>
  <si>
    <t>EXTENSÃO RESIDENCIAL MONT BLANC</t>
  </si>
  <si>
    <t>EXTENSÃO RESTAURANTE TRATORIA</t>
  </si>
  <si>
    <t>MACAÍBA GÁS</t>
  </si>
  <si>
    <t>IMIRÁ PLAZA HOTEL</t>
  </si>
  <si>
    <t>KIPÃO SERIDÓ AYRTON SENNA</t>
  </si>
  <si>
    <t>RESTAURANTE TALHER</t>
  </si>
  <si>
    <t>PITTSBURG HERMES</t>
  </si>
  <si>
    <t>FOOD PARK BOX</t>
  </si>
  <si>
    <t>RESIDENCIAL ÁGUA MARINHA</t>
  </si>
  <si>
    <t>RESIDENCIAL DANIEL</t>
  </si>
  <si>
    <t>RESIDENCIAL SERRA DE MARTINS</t>
  </si>
  <si>
    <t>RESIDENCIAL MATA ATLÂNTICA</t>
  </si>
  <si>
    <t>OXENTE PIZZARIA</t>
  </si>
  <si>
    <t>RESIDENCIAL ATALANTA</t>
  </si>
  <si>
    <t>RESIDENCIAL PORTUCALE</t>
  </si>
  <si>
    <t>RESIDENCIAL JOSÉ BEZERRA</t>
  </si>
  <si>
    <t>Sterbom</t>
  </si>
  <si>
    <t>Arco-Iris</t>
  </si>
  <si>
    <t>CONDOMÍNIO RESIDENCIAL PAVAROTTI</t>
  </si>
  <si>
    <t>BOTEQUIM TÁ NA HORA</t>
  </si>
  <si>
    <t>PIZZARIA MASSA FINA - MIRASSOL</t>
  </si>
  <si>
    <t>PIZZARIA MASSA FINA - MORRO BRANCO</t>
  </si>
  <si>
    <t>PANIFICADORA PASMIL</t>
  </si>
  <si>
    <t>NEW DHUNAS MOTEL</t>
  </si>
  <si>
    <t>RESTAURANTE TIBÉRIO</t>
  </si>
  <si>
    <t>RESTAURANTE PINGA FOGO - PONTA NEGRA</t>
  </si>
  <si>
    <t>RESTAURANTE POINT DA PRINCESA</t>
  </si>
  <si>
    <t>RESTAURANTE AGARICUS</t>
  </si>
  <si>
    <t xml:space="preserve">RESIDENCIAL PALLACIOS </t>
  </si>
  <si>
    <t>RESTAURANTE TABOLEIRO</t>
  </si>
  <si>
    <t>RESIDENCIAL ARCO IRIS</t>
  </si>
  <si>
    <t>RESIDENCIAL  VILLE DE CANNES</t>
  </si>
  <si>
    <t>RESIDENCIAL MIRANTE DOS EUCALIPTOS</t>
  </si>
  <si>
    <t>RESIDENCIAL CABUGI</t>
  </si>
  <si>
    <t>RESIDENCIAL GILDICÉLIA</t>
  </si>
  <si>
    <t>ACADEMIA ED. GARAGEM PRAIA SHOPPING</t>
  </si>
  <si>
    <t>RESTAURANTE BRASILEIRINHO DELIVERY</t>
  </si>
  <si>
    <t>OLGA PÃO DE QUEIJO PONTA NEGRA</t>
  </si>
  <si>
    <t>COND RES SOLAR VASCONCELOS</t>
  </si>
  <si>
    <t>RESIDENCIAL CADIZ</t>
  </si>
  <si>
    <t>GALERIA AYRTON SENNA - COENGEN</t>
  </si>
  <si>
    <t>RESIDENCIAL COLIBRI</t>
  </si>
  <si>
    <t>COND. RESID. SPAZIO NAUTILUS</t>
  </si>
  <si>
    <t>COND. RESID. TOP LIFE MARIA LACERDA</t>
  </si>
  <si>
    <t>COND. RESID. MANUEL MARIA COSTA</t>
  </si>
  <si>
    <t>RESIDENCIAL SPAZZIO PONTA NEGRA</t>
  </si>
  <si>
    <t>RESIDENCIAL JADIM LAGOA NOVA</t>
  </si>
  <si>
    <t>RESIDENCIAL VERNIER</t>
  </si>
  <si>
    <t>RESIDENCIAL ATOL DAS ROCAS</t>
  </si>
  <si>
    <t>RESIDENCIAL COSTA D'ORO</t>
  </si>
  <si>
    <t>RESIDENCIAL NOILDE RAMALHO</t>
  </si>
  <si>
    <t>JOANINHA DE CHICO MARMITARIA E ROTISSERIA</t>
  </si>
  <si>
    <t>ARIZONA BURGER</t>
  </si>
  <si>
    <t>TIRINETE GASTROBAR</t>
  </si>
  <si>
    <t>RESTAURANTE DON MATIAS</t>
  </si>
  <si>
    <t>RESIDENCIAL ANTALYA</t>
  </si>
  <si>
    <t>RESIDENCIAL CHAMPS ELYSEES</t>
  </si>
  <si>
    <t>ESCOLA ARTE DE CRESCER</t>
  </si>
  <si>
    <t>RESIDENCIAL MIRANTE DA PRAIA</t>
  </si>
  <si>
    <t>RESIDENCIAL MANOEL AUGUSTO</t>
  </si>
  <si>
    <t>RESIDENCIAL POLINÉSIA</t>
  </si>
  <si>
    <t>RESIDENCIAL PALAZZIO CRISTAL</t>
  </si>
  <si>
    <t>RESIDENCIAL TERESA DE LISIEUX</t>
  </si>
  <si>
    <t>RESIDENCIAL LA VIVANCE</t>
  </si>
  <si>
    <t>STATUS MOTEL</t>
  </si>
  <si>
    <t>RESTAURANTE CONPASTELLO</t>
  </si>
  <si>
    <t>CASA DO BOLO AYRTON SENNA</t>
  </si>
  <si>
    <t>CASA DO BOLO PRUDENTE</t>
  </si>
  <si>
    <t>SMART FIT ZONA NORTE</t>
  </si>
  <si>
    <t>RESIDENCIAL DORIAN JORGE FRERE</t>
  </si>
  <si>
    <t>RESIDENCIAL JOSÉ NEGREIROS</t>
  </si>
  <si>
    <t>SUPERMERCADO CIDADE</t>
  </si>
  <si>
    <t>RESIDENCIAL MONT BLANC</t>
  </si>
  <si>
    <t>RESTAURANTE TRATORIA</t>
  </si>
  <si>
    <t>MANSÃO TERRAZO</t>
  </si>
  <si>
    <t>REDE AYRTON SENNA</t>
  </si>
  <si>
    <t>REDE TIROL-LAGOA NOVA</t>
  </si>
  <si>
    <t>REDE NOVA BETANIA</t>
  </si>
  <si>
    <t>Cotação do Dólar (28/02/2019)</t>
  </si>
  <si>
    <t>ERP IGAPO AMBEV</t>
  </si>
  <si>
    <t>PRAIA SHOPPING/ROTA DO SOL</t>
  </si>
  <si>
    <t>ERP IGAPÓ/AMBEV</t>
  </si>
  <si>
    <t>SANTA CLARA (ROD BR 101-KM8,6 D.I.N)</t>
  </si>
  <si>
    <t>II</t>
  </si>
  <si>
    <t>REDE PEAD - ZONA NORTE</t>
  </si>
  <si>
    <t>Ramal João XXIII</t>
  </si>
  <si>
    <t>Rede Maria Lacerda 02</t>
  </si>
  <si>
    <t>Rede lagoa Nova (Ramal Montpellier Biarritz)</t>
  </si>
  <si>
    <t>Rede Candelária (Rede Areia Preta)</t>
  </si>
  <si>
    <t>Rede lagoa Nova (Rede Ankara / Tororós)</t>
  </si>
  <si>
    <t>Rede Via Costeira Fase 2 (Rede Areia Preta)</t>
  </si>
  <si>
    <t>Rede Via Costeira Fase 2 - (Rede Areia Preta)</t>
  </si>
  <si>
    <t>Rede Via Costeira Dase 2 (Rede Areia Preta)</t>
  </si>
  <si>
    <t>Rede Miguel Castro - (Rede Lagoa Nova)</t>
  </si>
  <si>
    <t>REDE AMÉRICA (PETRÓPOLIS)</t>
  </si>
  <si>
    <t>REDE BALDO - TIROL (MORRO BRANCO TIROL)</t>
  </si>
  <si>
    <t>REDE LAGOA NOVA FASE IV (MORRO BRANCO - TIROL)</t>
  </si>
  <si>
    <t>REDE AREIA PRETA -(REDE CAPIM MACIO)</t>
  </si>
  <si>
    <t>REDE ALAGAMAR (PONTA NEGRA)</t>
  </si>
  <si>
    <t>REDE EXTENSÃO NILO PEÇANHA (REDE PETRÓPOLIS)</t>
  </si>
  <si>
    <t>REDE LAGOA NOVA FASE IV (MORRO BRANCO TIROL)</t>
  </si>
  <si>
    <t>REDE LAGOA NOVA FASE IV(MORRO BRANCO)</t>
  </si>
  <si>
    <t>REDE JUVENAL LAMARTINE (REDE PETRÓPOLIS)</t>
  </si>
  <si>
    <t>REDE SAL E BRASA (CAPIM MACIO)</t>
  </si>
  <si>
    <t>REDE PETRÓPOLIS IV</t>
  </si>
  <si>
    <t>RD-NT-LGNOVA-T013-6 (LAGOA NOVA - AURIS COELHO-CARIRY)</t>
  </si>
  <si>
    <t>RAMAL CERÂMICA ELIZABETH</t>
  </si>
  <si>
    <t>4.RESIDENCIAL MONT SERRAT</t>
  </si>
  <si>
    <t>SUPERMERCADO DIA A DIA</t>
  </si>
  <si>
    <t>RESIDENCIAL JUCÁ FREIRE</t>
  </si>
  <si>
    <t>SOCEL</t>
  </si>
  <si>
    <t>DONNA SALADA</t>
  </si>
  <si>
    <t>RESIDENCIAL PORTO ASTÚRIAS</t>
  </si>
  <si>
    <t>RESIDENCIAL MARGGIORI</t>
  </si>
  <si>
    <t>REDE ROMA GARDEN REV1</t>
  </si>
  <si>
    <t>RD-NT-NVPARN-T001-15 (NOVA PARNAMIRIM - MARIA LACERDA)</t>
  </si>
  <si>
    <t>RD-NT-NVPARN-T002-15 (REDE N. PARNAMIRIM - EXTENSÃO DE REDE PETRA KELLY)</t>
  </si>
  <si>
    <t>RD-NT-PTROP-T006-17 (REDE PETROPOLIS 6)</t>
  </si>
  <si>
    <t>RD-NT-NVPARN-T005-17 - FASE I (GÉRBERA RECEPÇÕES)</t>
  </si>
  <si>
    <t>REDE MARIA LACERDA AÇO 6" (ELIMINAÇÃO DE INTERFERÊNCIA COM DNIT)</t>
  </si>
  <si>
    <t>RD-NT-LGNOVA-T013-16 (LAGOA NOVA - AURIS COLEHO_CARIRY)</t>
  </si>
  <si>
    <t>EXTENSÃO NABOR MAIA</t>
  </si>
  <si>
    <t xml:space="preserve">EXTENSÃO SMART FIT PRUDENTE </t>
  </si>
  <si>
    <t xml:space="preserve">REDE ROMA GARDEN </t>
  </si>
  <si>
    <t>EXTENSÃO RIBEIRA GRILL</t>
  </si>
  <si>
    <t>EXTENSÃO MARIA CAMILA</t>
  </si>
  <si>
    <t>RESIDENCIAL COSTA DO ATLÂNTICO</t>
  </si>
  <si>
    <t>RESIDENCIAL LENILSON CARVALHO</t>
  </si>
  <si>
    <t>REDE RIBEIRA - CIDADE ALTA</t>
  </si>
  <si>
    <t>RESIDENCIAL PRUDENTE DE MORAIS</t>
  </si>
  <si>
    <t>REDE LAGOA NOVA - TIROL</t>
  </si>
  <si>
    <t>RESIDENCIAL IZABELINE</t>
  </si>
  <si>
    <t>RESIDENCIAL PALLAZZO BARRO VERMELHO</t>
  </si>
  <si>
    <t>HOTEL IBIS</t>
  </si>
  <si>
    <t>RESIDENCIAL VILA ROMANA II</t>
  </si>
  <si>
    <t>RESIDENCIAL MAR DE CORAIS</t>
  </si>
  <si>
    <t>RESIDENCIAL MONTE CARLO</t>
  </si>
  <si>
    <t>ARAM PRAIA HOTEL</t>
  </si>
  <si>
    <t>RESIDENCIAL MIGUEL ISAIAS</t>
  </si>
  <si>
    <t>REDE TIROL - MARISTA</t>
  </si>
  <si>
    <t>SMART FIT PRUDENTE</t>
  </si>
  <si>
    <t>RESIDENCIAL JOÃO GURGEL</t>
  </si>
  <si>
    <t>REDE GÉRBERA</t>
  </si>
  <si>
    <t>GÉRBERA RECEPÇÕES</t>
  </si>
  <si>
    <t>RIBEIRA GRILL</t>
  </si>
  <si>
    <t>RESIDENCIAL MARIA CAMILA</t>
  </si>
  <si>
    <t>REDE TIROL -AFONSO PENA</t>
  </si>
  <si>
    <t>CASA NACRE PADARIA</t>
  </si>
  <si>
    <t>RESIDENCIAL NABOR MAIA</t>
  </si>
  <si>
    <t>RESIDENCIAL SPORTS GARDEN</t>
  </si>
  <si>
    <t>RESIDENCIAL GAUDI</t>
  </si>
  <si>
    <t>RESTAURANTE CAMARÕES</t>
  </si>
  <si>
    <t>RESIDENCIAL CURVA DO VENTO</t>
  </si>
  <si>
    <t>CAMARÕES POTIGUAR</t>
  </si>
  <si>
    <t>REDE PRUDENTE - CANDELÁRIA (FASE 1)</t>
  </si>
  <si>
    <t>PAU BRASIL BAR E RESTAURANTE</t>
  </si>
  <si>
    <t>RESTAURANTE MANGAI PONTA NEGRA</t>
  </si>
  <si>
    <t>RD-TIROL-T008-17 (REDE TIROL 8)</t>
  </si>
  <si>
    <t>RD-NT-PETROP-T007-17 (REDE PETROPOLIS 7)</t>
  </si>
  <si>
    <t>RD-NT-PTROP-T008-17 (RDE PETROPOLIS 8)</t>
  </si>
  <si>
    <t>EXTENSÃO FÁBRICA DE SORVETE TROPICAL</t>
  </si>
  <si>
    <t>RD-NT-LGNOVA-T019-17 (MARIZE BASTIER)</t>
  </si>
  <si>
    <t>RD-NT-TIROL-T001-18 - CASCURDO BISTRÔ</t>
  </si>
  <si>
    <t>EXTENSÃO RESTAURANTE TITELA</t>
  </si>
  <si>
    <t>EXTENSÃO RESIDENCIAL PRINROSE</t>
  </si>
  <si>
    <t>RD-NT-PETROP-T009-17 -PETRÓPOLIS 9</t>
  </si>
  <si>
    <t>RD-NT-CPMACI-T006-18 -NORDESTÃO CAPIM MACIO</t>
  </si>
  <si>
    <t>RESIDENCIAL PASSAREDO</t>
  </si>
  <si>
    <t>FÁBRICA DE SORVETE TROPICAL</t>
  </si>
  <si>
    <t>FRANGO NO BALDE</t>
  </si>
  <si>
    <t>PITTSBURG - NORDESTÃO TIROL</t>
  </si>
  <si>
    <t>RESIDENCIAL BURLE MAX</t>
  </si>
  <si>
    <t>RESIDENCIAL JUVENAL LAMARTINE</t>
  </si>
  <si>
    <t>REDE INTEGUARI (FASE 1)</t>
  </si>
  <si>
    <t>RESIDENCIAL TERRAZZO</t>
  </si>
  <si>
    <t>RESTAURANTE JAPA EM CASA</t>
  </si>
  <si>
    <t>CRISTAL RESIDENCE</t>
  </si>
  <si>
    <t>RESIDENCIAL MORADA MANDACARU</t>
  </si>
  <si>
    <t>RESIDENCIAL JOHANN STRAUSS</t>
  </si>
  <si>
    <t>RESIDENCIAL NATUREZA FLORA</t>
  </si>
  <si>
    <t>RESIDENCIAL PONTA NEGRA TOWER</t>
  </si>
  <si>
    <t>RESIDENCIAL OLIMPO</t>
  </si>
  <si>
    <t>RESIDENCIAL ALAMEDA CAPIM MACIO</t>
  </si>
  <si>
    <t>RESIDENCIAL LUCIANO BARROS</t>
  </si>
  <si>
    <t>RESTAURANTE TITELA</t>
  </si>
  <si>
    <t>RESIDENCIAL PRIMROSE</t>
  </si>
  <si>
    <t>RESTAURANTE SABOR RESIDENCE</t>
  </si>
  <si>
    <t>PONTO NATURAL</t>
  </si>
  <si>
    <t>RESIDENCIAL PORTO VIEJO</t>
  </si>
  <si>
    <t>REDE VIA COSTEIRA FASE IV</t>
  </si>
  <si>
    <t>HOTEL BARREIRA ROXA</t>
  </si>
  <si>
    <t>Coluna1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</si>
</sst>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R$&quot;\ #,##0.00;\-&quot;R$&quot;\ #,##0.00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0.0000"/>
    <numFmt numFmtId="168" formatCode="&quot;R$&quot;\ #,##0.00"/>
    <numFmt numFmtId="169" formatCode="_-* #,##0.00_-;\-* #,##0.00_-;_-* \-??_-;_-@_-"/>
    <numFmt numFmtId="170" formatCode="&quot; R$ &quot;* #,##0.00\ ;&quot; R$ &quot;* \(#,##0.00\);&quot; R$ &quot;* \-#\ ;@\ "/>
    <numFmt numFmtId="171" formatCode="* #,##0.00\ ;* \(#,##0.00\);* \-#\ ;@\ "/>
    <numFmt numFmtId="172" formatCode="_(&quot;R$ &quot;* #,##0.00_);_(&quot;R$ &quot;* \(#,##0.00\);_(&quot;R$ &quot;* \-??_);_(@_)"/>
    <numFmt numFmtId="173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55"/>
        <bgColor indexed="2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3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9" fillId="0" borderId="0"/>
    <xf numFmtId="9" fontId="8" fillId="0" borderId="0" applyFont="0" applyFill="0" applyBorder="0" applyAlignment="0" applyProtection="0"/>
    <xf numFmtId="9" fontId="9" fillId="0" borderId="0"/>
    <xf numFmtId="169" fontId="9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71" fontId="2" fillId="0" borderId="0" applyBorder="0" applyProtection="0"/>
    <xf numFmtId="170" fontId="2" fillId="0" borderId="0" applyBorder="0" applyProtection="0"/>
    <xf numFmtId="9" fontId="8" fillId="0" borderId="0" applyBorder="0" applyProtection="0"/>
    <xf numFmtId="0" fontId="8" fillId="0" borderId="0" applyNumberFormat="0" applyFill="0" applyBorder="0" applyProtection="0"/>
    <xf numFmtId="0" fontId="8" fillId="0" borderId="0" applyNumberFormat="0" applyFill="0" applyBorder="0" applyProtection="0"/>
    <xf numFmtId="0" fontId="8" fillId="0" borderId="0" applyNumberFormat="0" applyFill="0" applyBorder="0" applyProtection="0"/>
    <xf numFmtId="0" fontId="8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/>
    <xf numFmtId="170" fontId="8" fillId="0" borderId="0" applyFill="0" applyBorder="0" applyProtection="0"/>
    <xf numFmtId="170" fontId="8" fillId="0" borderId="0" applyFill="0" applyBorder="0" applyProtection="0"/>
    <xf numFmtId="0" fontId="2" fillId="0" borderId="0"/>
    <xf numFmtId="0" fontId="11" fillId="0" borderId="0" applyNumberFormat="0" applyFill="0" applyBorder="0" applyProtection="0"/>
    <xf numFmtId="0" fontId="12" fillId="0" borderId="2" applyNumberFormat="0" applyFill="0" applyProtection="0"/>
    <xf numFmtId="0" fontId="10" fillId="0" borderId="0" applyBorder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7" borderId="0" applyNumberFormat="0" applyBorder="0" applyAlignment="0" applyProtection="0"/>
    <xf numFmtId="0" fontId="15" fillId="19" borderId="3" applyNumberFormat="0" applyAlignment="0" applyProtection="0"/>
    <xf numFmtId="0" fontId="16" fillId="4" borderId="4" applyNumberFormat="0" applyAlignment="0" applyProtection="0"/>
    <xf numFmtId="0" fontId="17" fillId="0" borderId="5" applyNumberFormat="0" applyFill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18" fillId="10" borderId="3" applyNumberFormat="0" applyAlignment="0" applyProtection="0"/>
    <xf numFmtId="0" fontId="19" fillId="6" borderId="0" applyNumberFormat="0" applyBorder="0" applyAlignment="0" applyProtection="0"/>
    <xf numFmtId="165" fontId="2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0" fontId="20" fillId="24" borderId="0" applyNumberFormat="0" applyBorder="0" applyAlignment="0" applyProtection="0"/>
    <xf numFmtId="0" fontId="8" fillId="25" borderId="6" applyNumberFormat="0" applyAlignment="0" applyProtection="0"/>
    <xf numFmtId="0" fontId="21" fillId="19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10" applyNumberFormat="0" applyFill="0" applyAlignment="0" applyProtection="0"/>
    <xf numFmtId="166" fontId="2" fillId="0" borderId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1" xfId="0" applyFont="1" applyBorder="1" applyAlignment="1">
      <alignment horizontal="left" vertical="center"/>
    </xf>
    <xf numFmtId="7" fontId="6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167" fontId="5" fillId="3" borderId="1" xfId="3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7" fontId="6" fillId="3" borderId="1" xfId="2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168" fontId="5" fillId="3" borderId="1" xfId="0" applyNumberFormat="1" applyFont="1" applyFill="1" applyBorder="1" applyAlignment="1">
      <alignment horizontal="center" vertical="center" wrapText="1"/>
    </xf>
    <xf numFmtId="43" fontId="0" fillId="0" borderId="0" xfId="2" applyFont="1"/>
    <xf numFmtId="0" fontId="0" fillId="0" borderId="1" xfId="0" applyBorder="1"/>
    <xf numFmtId="43" fontId="0" fillId="0" borderId="1" xfId="2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3" fontId="0" fillId="0" borderId="1" xfId="0" applyNumberFormat="1" applyBorder="1"/>
    <xf numFmtId="173" fontId="0" fillId="0" borderId="0" xfId="82" applyNumberFormat="1" applyFont="1"/>
    <xf numFmtId="43" fontId="0" fillId="0" borderId="0" xfId="0" applyNumberFormat="1"/>
    <xf numFmtId="0" fontId="26" fillId="0" borderId="0" xfId="0" applyFont="1"/>
    <xf numFmtId="164" fontId="0" fillId="0" borderId="0" xfId="0" applyNumberFormat="1"/>
    <xf numFmtId="164" fontId="27" fillId="0" borderId="1" xfId="0" applyNumberFormat="1" applyFont="1" applyBorder="1"/>
    <xf numFmtId="0" fontId="27" fillId="26" borderId="0" xfId="0" applyFont="1" applyFill="1"/>
    <xf numFmtId="0" fontId="28" fillId="0" borderId="1" xfId="0" applyFont="1" applyBorder="1"/>
    <xf numFmtId="0" fontId="28" fillId="0" borderId="1" xfId="0" applyFont="1" applyBorder="1" applyAlignment="1">
      <alignment horizontal="center"/>
    </xf>
    <xf numFmtId="43" fontId="28" fillId="0" borderId="1" xfId="2" applyFont="1" applyBorder="1"/>
    <xf numFmtId="10" fontId="28" fillId="0" borderId="1" xfId="0" applyNumberFormat="1" applyFont="1" applyBorder="1"/>
    <xf numFmtId="4" fontId="28" fillId="0" borderId="1" xfId="0" applyNumberFormat="1" applyFont="1" applyBorder="1"/>
    <xf numFmtId="0" fontId="28" fillId="0" borderId="1" xfId="0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/>
    </xf>
    <xf numFmtId="0" fontId="28" fillId="0" borderId="1" xfId="0" applyFont="1" applyBorder="1" applyAlignment="1">
      <alignment wrapText="1"/>
    </xf>
    <xf numFmtId="43" fontId="28" fillId="0" borderId="1" xfId="18" applyFont="1" applyBorder="1"/>
    <xf numFmtId="0" fontId="28" fillId="0" borderId="12" xfId="0" applyFont="1" applyBorder="1"/>
  </cellXfs>
  <cellStyles count="83">
    <cellStyle name="20% - Ênfase1 2" xfId="36"/>
    <cellStyle name="20% - Ênfase2 2" xfId="37"/>
    <cellStyle name="20% - Ênfase3 2" xfId="38"/>
    <cellStyle name="20% - Ênfase4 2" xfId="39"/>
    <cellStyle name="20% - Ênfase5 2" xfId="40"/>
    <cellStyle name="20% - Ênfase6 2" xfId="41"/>
    <cellStyle name="40% - Ênfase1 2" xfId="42"/>
    <cellStyle name="40% - Ênfase2 2" xfId="43"/>
    <cellStyle name="40% - Ênfase3 2" xfId="44"/>
    <cellStyle name="40% - Ênfase4 2" xfId="45"/>
    <cellStyle name="40% - Ênfase5 2" xfId="46"/>
    <cellStyle name="40% - Ênfase6 2" xfId="47"/>
    <cellStyle name="60% - Ênfase1 2" xfId="48"/>
    <cellStyle name="60% - Ênfase2 2" xfId="49"/>
    <cellStyle name="60% - Ênfase3 2" xfId="50"/>
    <cellStyle name="60% - Ênfase4 2" xfId="51"/>
    <cellStyle name="60% - Ênfase5 2" xfId="52"/>
    <cellStyle name="60% - Ênfase6 2" xfId="53"/>
    <cellStyle name="Bom 2" xfId="54"/>
    <cellStyle name="Cálculo 2" xfId="55"/>
    <cellStyle name="Campo da tabela dinâmica" xfId="26"/>
    <cellStyle name="Canto da tabela dinâmica" xfId="24"/>
    <cellStyle name="Categoria da tabela dinâmica" xfId="27"/>
    <cellStyle name="Célula de Verificação 2" xfId="56"/>
    <cellStyle name="Célula Vinculada 2" xfId="57"/>
    <cellStyle name="Ênfase1" xfId="3" builtinId="29"/>
    <cellStyle name="Ênfase1 2" xfId="58"/>
    <cellStyle name="Ênfase2 2" xfId="59"/>
    <cellStyle name="Ênfase3 2" xfId="60"/>
    <cellStyle name="Ênfase4 2" xfId="61"/>
    <cellStyle name="Ênfase5 2" xfId="62"/>
    <cellStyle name="Ênfase6 2" xfId="63"/>
    <cellStyle name="Entrada 2" xfId="64"/>
    <cellStyle name="Excel Built-in Explanatory Text" xfId="35"/>
    <cellStyle name="Excel Built-in Normal" xfId="5"/>
    <cellStyle name="Excel Built-in Normal 2" xfId="11"/>
    <cellStyle name="Incorreto 2" xfId="65"/>
    <cellStyle name="Moeda 2" xfId="12"/>
    <cellStyle name="Moeda 2 2" xfId="67"/>
    <cellStyle name="Moeda 2 3" xfId="30"/>
    <cellStyle name="Moeda 3" xfId="6"/>
    <cellStyle name="Moeda 3 2" xfId="68"/>
    <cellStyle name="Moeda 3 3" xfId="31"/>
    <cellStyle name="Moeda 4" xfId="66"/>
    <cellStyle name="Moeda 5" xfId="22"/>
    <cellStyle name="Neutra 2" xfId="69"/>
    <cellStyle name="Normal" xfId="0" builtinId="0"/>
    <cellStyle name="Normal 2" xfId="1"/>
    <cellStyle name="Normal 2 2" xfId="7"/>
    <cellStyle name="Normal 2 2 2" xfId="32"/>
    <cellStyle name="Normal 3" xfId="15"/>
    <cellStyle name="Normal 3 2" xfId="20"/>
    <cellStyle name="Nota 2" xfId="70"/>
    <cellStyle name="Porcentagem" xfId="82" builtinId="5"/>
    <cellStyle name="Porcentagem 2" xfId="9"/>
    <cellStyle name="Porcentagem 2 2" xfId="23"/>
    <cellStyle name="Porcentagem 3" xfId="13"/>
    <cellStyle name="Porcentagem 4" xfId="16"/>
    <cellStyle name="Porcentagem 5" xfId="8"/>
    <cellStyle name="Resultado da tabela dinâmica" xfId="29"/>
    <cellStyle name="Saída 2" xfId="71"/>
    <cellStyle name="Separador de milhares 2" xfId="10"/>
    <cellStyle name="Separador de milhares 3" xfId="14"/>
    <cellStyle name="Texto de Aviso 2" xfId="72"/>
    <cellStyle name="Texto Explicativo 2" xfId="73"/>
    <cellStyle name="Título 1 1" xfId="33"/>
    <cellStyle name="Título 1 1 1" xfId="34"/>
    <cellStyle name="Título 1 1 1 2" xfId="76"/>
    <cellStyle name="Título 1 1 2" xfId="75"/>
    <cellStyle name="Título 1 2" xfId="74"/>
    <cellStyle name="Título 2 2" xfId="77"/>
    <cellStyle name="Título 3 2" xfId="78"/>
    <cellStyle name="Título 4 2" xfId="79"/>
    <cellStyle name="Título da tabela dinâmica" xfId="28"/>
    <cellStyle name="Total 2" xfId="80"/>
    <cellStyle name="Valor da tabela dinâmica" xfId="25"/>
    <cellStyle name="Vírgula" xfId="2" builtinId="3"/>
    <cellStyle name="Vírgula 2" xfId="17"/>
    <cellStyle name="Vírgula 2 2" xfId="81"/>
    <cellStyle name="Vírgula 3" xfId="4"/>
    <cellStyle name="Vírgula 3 2" xfId="21"/>
    <cellStyle name="Vírgula 4" xfId="18"/>
    <cellStyle name="Vírgula 4 2" xfId="19"/>
  </cellStyles>
  <dxfs count="29"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&quot;R$&quot;* #,##0.00_-;\-&quot;R$&quot;* #,##0.00_-;_-&quot;R$&quot;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</dxfs>
  <tableStyles count="1" defaultTableStyle="TableStyleMedium9" defaultPivotStyle="PivotStyleLight16">
    <tableStyle name="Estilo de Tabela Dinâmica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3" displayName="Table3" ref="B3:O883" totalsRowCount="1" dataDxfId="28">
  <autoFilter ref="B3:O882"/>
  <tableColumns count="14">
    <tableColumn id="1" name="Ramal" dataDxfId="27" totalsRowDxfId="13"/>
    <tableColumn id="2" name="Trecho" dataDxfId="26" totalsRowDxfId="12"/>
    <tableColumn id="3" name="Derivações" dataDxfId="25" totalsRowDxfId="11"/>
    <tableColumn id="4" name="Cliente" dataDxfId="24" totalsRowDxfId="10"/>
    <tableColumn id="5" name="Tipo" dataDxfId="23" totalsRowDxfId="9"/>
    <tableColumn id="6" name="Diâmetro (Pol)" dataDxfId="22" totalsRowDxfId="8"/>
    <tableColumn id="7" name="Comprimento (m)" dataDxfId="21" totalsRowDxfId="7"/>
    <tableColumn id="8" name="Espessura (mm)" dataDxfId="20" totalsRowDxfId="6"/>
    <tableColumn id="14" name="ERP/CRM" dataDxfId="19" totalsRowDxfId="5" dataCellStyle="Vírgula"/>
    <tableColumn id="15" name="VR (R$)" totalsRowFunction="sum" dataDxfId="18" totalsRowDxfId="4" dataCellStyle="Vírgula"/>
    <tableColumn id="9" name="VR Calculado VIC (R$)" dataDxfId="17" totalsRowDxfId="3">
      <calculatedColumnFormula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calculatedColumnFormula>
    </tableColumn>
    <tableColumn id="16" name="Desativado" dataDxfId="16" totalsRowDxfId="2"/>
    <tableColumn id="11" name="Calcular VR" dataDxfId="15" totalsRowDxfId="1"/>
    <tableColumn id="10" name="Coluna1" dataDxfId="14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88"/>
  <sheetViews>
    <sheetView tabSelected="1" zoomScale="85" zoomScaleNormal="85" zoomScalePageLayoutView="98" workbookViewId="0">
      <selection activeCell="D15" sqref="D15"/>
    </sheetView>
  </sheetViews>
  <sheetFormatPr defaultRowHeight="15" x14ac:dyDescent="0.25"/>
  <cols>
    <col min="1" max="1" width="2.85546875" customWidth="1"/>
    <col min="2" max="2" width="7.85546875" bestFit="1" customWidth="1"/>
    <col min="3" max="3" width="47.7109375" bestFit="1" customWidth="1"/>
    <col min="4" max="4" width="61.42578125" bestFit="1" customWidth="1"/>
    <col min="5" max="5" width="110.42578125" bestFit="1" customWidth="1"/>
    <col min="6" max="6" width="6.42578125" bestFit="1" customWidth="1"/>
    <col min="7" max="7" width="14.5703125" style="15" bestFit="1" customWidth="1"/>
    <col min="8" max="8" width="17.28515625" bestFit="1" customWidth="1"/>
    <col min="9" max="9" width="15.5703125" bestFit="1" customWidth="1"/>
    <col min="10" max="10" width="11.5703125" style="11" bestFit="1" customWidth="1"/>
    <col min="11" max="11" width="18" style="11" bestFit="1" customWidth="1"/>
    <col min="12" max="12" width="21" hidden="1" customWidth="1"/>
    <col min="13" max="13" width="11.7109375" hidden="1" customWidth="1"/>
    <col min="14" max="14" width="5.85546875" customWidth="1"/>
    <col min="15" max="15" width="62.140625" bestFit="1" customWidth="1"/>
    <col min="16" max="16" width="15.28515625" bestFit="1" customWidth="1"/>
  </cols>
  <sheetData>
    <row r="1" spans="2:15" ht="7.5" customHeight="1" x14ac:dyDescent="0.25">
      <c r="B1" s="12"/>
      <c r="C1" s="12"/>
      <c r="D1" s="12"/>
      <c r="E1" s="12"/>
      <c r="F1" s="12"/>
      <c r="G1" s="14"/>
      <c r="H1" s="12"/>
      <c r="I1" s="12"/>
      <c r="J1" s="13"/>
      <c r="K1" s="13"/>
      <c r="L1" s="12"/>
      <c r="M1" s="12"/>
      <c r="N1" s="12"/>
    </row>
    <row r="2" spans="2:15" ht="7.5" customHeight="1" x14ac:dyDescent="0.25">
      <c r="B2" s="12"/>
      <c r="C2" s="12"/>
      <c r="D2" s="12"/>
      <c r="E2" s="12"/>
      <c r="F2" s="12"/>
      <c r="G2" s="14"/>
      <c r="H2" s="12"/>
      <c r="I2" s="12"/>
      <c r="J2" s="13"/>
      <c r="K2" s="13"/>
      <c r="L2" s="12"/>
      <c r="M2" s="12"/>
      <c r="N2" s="12"/>
    </row>
    <row r="3" spans="2:15" x14ac:dyDescent="0.25"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4" t="s">
        <v>5</v>
      </c>
      <c r="H3" s="12" t="s">
        <v>6</v>
      </c>
      <c r="I3" s="12" t="s">
        <v>7</v>
      </c>
      <c r="J3" s="13" t="s">
        <v>350</v>
      </c>
      <c r="K3" s="13" t="s">
        <v>352</v>
      </c>
      <c r="L3" s="12" t="s">
        <v>351</v>
      </c>
      <c r="M3" s="12" t="s">
        <v>8</v>
      </c>
      <c r="N3" s="12" t="s">
        <v>353</v>
      </c>
      <c r="O3" s="22" t="s">
        <v>969</v>
      </c>
    </row>
    <row r="4" spans="2:15" x14ac:dyDescent="0.25">
      <c r="B4" s="23" t="s">
        <v>9</v>
      </c>
      <c r="C4" s="23" t="s">
        <v>10</v>
      </c>
      <c r="D4" s="23" t="s">
        <v>11</v>
      </c>
      <c r="E4" s="23" t="s">
        <v>11</v>
      </c>
      <c r="F4" s="23" t="s">
        <v>12</v>
      </c>
      <c r="G4" s="24">
        <v>3</v>
      </c>
      <c r="H4" s="23">
        <v>11000</v>
      </c>
      <c r="I4" s="23">
        <v>7.6</v>
      </c>
      <c r="J4" s="25">
        <v>0</v>
      </c>
      <c r="K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3579180.0000000005</v>
      </c>
      <c r="L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3579180.0000000005</v>
      </c>
      <c r="M4" s="23" t="s">
        <v>13</v>
      </c>
      <c r="N4" s="23" t="s">
        <v>13</v>
      </c>
      <c r="O4" s="23"/>
    </row>
    <row r="5" spans="2:15" x14ac:dyDescent="0.25">
      <c r="B5" s="23"/>
      <c r="C5" s="23" t="s">
        <v>14</v>
      </c>
      <c r="D5" s="23" t="s">
        <v>11</v>
      </c>
      <c r="E5" s="23"/>
      <c r="F5" s="23" t="s">
        <v>12</v>
      </c>
      <c r="G5" s="24">
        <v>3</v>
      </c>
      <c r="H5" s="23">
        <v>9500</v>
      </c>
      <c r="I5" s="23">
        <v>7.6</v>
      </c>
      <c r="J5" s="25">
        <v>0</v>
      </c>
      <c r="K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3091110</v>
      </c>
      <c r="L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3091110</v>
      </c>
      <c r="M5" s="23" t="s">
        <v>13</v>
      </c>
      <c r="N5" s="23" t="s">
        <v>13</v>
      </c>
      <c r="O5" s="23"/>
    </row>
    <row r="6" spans="2:15" s="19" customFormat="1" x14ac:dyDescent="0.25">
      <c r="B6" s="23" t="s">
        <v>15</v>
      </c>
      <c r="C6" s="23" t="s">
        <v>16</v>
      </c>
      <c r="D6" s="23" t="s">
        <v>11</v>
      </c>
      <c r="E6" s="23"/>
      <c r="F6" s="23" t="s">
        <v>12</v>
      </c>
      <c r="G6" s="24">
        <v>6</v>
      </c>
      <c r="H6" s="23">
        <v>7900</v>
      </c>
      <c r="I6" s="23">
        <v>11</v>
      </c>
      <c r="J6" s="25">
        <v>0</v>
      </c>
      <c r="K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5141004</v>
      </c>
      <c r="L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5141004</v>
      </c>
      <c r="M6" s="23" t="s">
        <v>17</v>
      </c>
      <c r="N6" s="23" t="s">
        <v>13</v>
      </c>
      <c r="O6" s="23"/>
    </row>
    <row r="7" spans="2:15" x14ac:dyDescent="0.25">
      <c r="B7" s="23"/>
      <c r="C7" s="23"/>
      <c r="D7" s="23" t="s">
        <v>18</v>
      </c>
      <c r="E7" s="23"/>
      <c r="F7" s="23" t="s">
        <v>12</v>
      </c>
      <c r="G7" s="24"/>
      <c r="H7" s="26"/>
      <c r="I7" s="23"/>
      <c r="J7" s="25">
        <v>300000</v>
      </c>
      <c r="K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300000</v>
      </c>
      <c r="L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300000</v>
      </c>
      <c r="M7" s="23" t="s">
        <v>17</v>
      </c>
      <c r="N7" s="23" t="s">
        <v>13</v>
      </c>
      <c r="O7" s="23"/>
    </row>
    <row r="8" spans="2:15" x14ac:dyDescent="0.25">
      <c r="B8" s="23"/>
      <c r="C8" s="23"/>
      <c r="D8" s="23" t="s">
        <v>19</v>
      </c>
      <c r="E8" s="23"/>
      <c r="F8" s="23" t="s">
        <v>12</v>
      </c>
      <c r="G8" s="24">
        <v>6</v>
      </c>
      <c r="H8" s="23">
        <v>18500</v>
      </c>
      <c r="I8" s="23">
        <v>11</v>
      </c>
      <c r="J8" s="25">
        <v>0</v>
      </c>
      <c r="K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12039060</v>
      </c>
      <c r="L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12039060</v>
      </c>
      <c r="M8" s="23" t="s">
        <v>17</v>
      </c>
      <c r="N8" s="23" t="s">
        <v>13</v>
      </c>
      <c r="O8" s="23"/>
    </row>
    <row r="9" spans="2:15" x14ac:dyDescent="0.25">
      <c r="B9" s="23"/>
      <c r="C9" s="23"/>
      <c r="D9" s="23" t="s">
        <v>20</v>
      </c>
      <c r="E9" s="23"/>
      <c r="F9" s="23"/>
      <c r="G9" s="24"/>
      <c r="H9" s="23"/>
      <c r="I9" s="23"/>
      <c r="J9" s="25">
        <v>40000</v>
      </c>
      <c r="K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40000</v>
      </c>
      <c r="L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40000</v>
      </c>
      <c r="M9" s="23" t="s">
        <v>17</v>
      </c>
      <c r="N9" s="23" t="s">
        <v>13</v>
      </c>
      <c r="O9" s="23"/>
    </row>
    <row r="10" spans="2:15" x14ac:dyDescent="0.25">
      <c r="B10" s="23"/>
      <c r="C10" s="23"/>
      <c r="D10" s="23"/>
      <c r="E10" s="23" t="s">
        <v>21</v>
      </c>
      <c r="F10" s="23" t="s">
        <v>12</v>
      </c>
      <c r="G10" s="24">
        <v>3</v>
      </c>
      <c r="H10" s="23">
        <v>20</v>
      </c>
      <c r="I10" s="23">
        <v>7.6</v>
      </c>
      <c r="J10" s="25">
        <v>20000</v>
      </c>
      <c r="K1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26507.599999999999</v>
      </c>
      <c r="L1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26507.599999999999</v>
      </c>
      <c r="M10" s="23" t="s">
        <v>17</v>
      </c>
      <c r="N10" s="23" t="s">
        <v>13</v>
      </c>
      <c r="O10" s="23"/>
    </row>
    <row r="11" spans="2:15" x14ac:dyDescent="0.25">
      <c r="B11" s="23"/>
      <c r="C11" s="23"/>
      <c r="D11" s="23"/>
      <c r="E11" s="23" t="s">
        <v>22</v>
      </c>
      <c r="F11" s="23" t="s">
        <v>12</v>
      </c>
      <c r="G11" s="24">
        <v>1</v>
      </c>
      <c r="H11" s="23">
        <v>1770</v>
      </c>
      <c r="I11" s="23">
        <v>4.5999999999999996</v>
      </c>
      <c r="J11" s="25">
        <v>20000</v>
      </c>
      <c r="K1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211974.2</v>
      </c>
      <c r="L1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211974.2</v>
      </c>
      <c r="M11" s="23" t="s">
        <v>17</v>
      </c>
      <c r="N11" s="23" t="s">
        <v>13</v>
      </c>
      <c r="O11" s="23"/>
    </row>
    <row r="12" spans="2:15" x14ac:dyDescent="0.25">
      <c r="B12" s="23"/>
      <c r="C12" s="23"/>
      <c r="D12" s="23"/>
      <c r="E12" s="23" t="s">
        <v>23</v>
      </c>
      <c r="F12" s="23" t="s">
        <v>12</v>
      </c>
      <c r="G12" s="24">
        <v>1</v>
      </c>
      <c r="H12" s="23">
        <v>1080</v>
      </c>
      <c r="I12" s="23">
        <v>4.5999999999999996</v>
      </c>
      <c r="J12" s="25">
        <v>20000</v>
      </c>
      <c r="K1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137136.79999999999</v>
      </c>
      <c r="L1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137136.79999999999</v>
      </c>
      <c r="M12" s="23" t="s">
        <v>17</v>
      </c>
      <c r="N12" s="23" t="s">
        <v>13</v>
      </c>
      <c r="O12" s="23"/>
    </row>
    <row r="13" spans="2:15" x14ac:dyDescent="0.25">
      <c r="B13" s="23"/>
      <c r="C13" s="23"/>
      <c r="D13" s="23"/>
      <c r="E13" s="23" t="s">
        <v>24</v>
      </c>
      <c r="F13" s="23" t="s">
        <v>12</v>
      </c>
      <c r="G13" s="24">
        <v>2</v>
      </c>
      <c r="H13" s="23">
        <v>20</v>
      </c>
      <c r="I13" s="23">
        <v>3.9</v>
      </c>
      <c r="J13" s="25">
        <v>20000</v>
      </c>
      <c r="K1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24338.400000000001</v>
      </c>
      <c r="L1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24338.400000000001</v>
      </c>
      <c r="M13" s="23" t="s">
        <v>17</v>
      </c>
      <c r="N13" s="23" t="s">
        <v>13</v>
      </c>
      <c r="O13" s="23"/>
    </row>
    <row r="14" spans="2:15" x14ac:dyDescent="0.25">
      <c r="B14" s="23"/>
      <c r="C14" s="23"/>
      <c r="D14" s="23"/>
      <c r="E14" s="23" t="s">
        <v>25</v>
      </c>
      <c r="F14" s="23" t="s">
        <v>12</v>
      </c>
      <c r="G14" s="24">
        <v>2</v>
      </c>
      <c r="H14" s="23">
        <v>30</v>
      </c>
      <c r="I14" s="23">
        <v>3.9</v>
      </c>
      <c r="J14" s="25">
        <v>20000</v>
      </c>
      <c r="K1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26507.599999999999</v>
      </c>
      <c r="L1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26507.599999999999</v>
      </c>
      <c r="M14" s="23" t="s">
        <v>17</v>
      </c>
      <c r="N14" s="23" t="s">
        <v>13</v>
      </c>
      <c r="O14" s="23"/>
    </row>
    <row r="15" spans="2:15" x14ac:dyDescent="0.25">
      <c r="B15" s="23"/>
      <c r="C15" s="23"/>
      <c r="D15" s="23"/>
      <c r="E15" s="23" t="s">
        <v>26</v>
      </c>
      <c r="F15" s="23" t="s">
        <v>12</v>
      </c>
      <c r="G15" s="24">
        <v>2</v>
      </c>
      <c r="H15" s="23">
        <v>25</v>
      </c>
      <c r="I15" s="23">
        <v>3.9</v>
      </c>
      <c r="J15" s="25">
        <v>20000</v>
      </c>
      <c r="K1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25423</v>
      </c>
      <c r="L1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25423</v>
      </c>
      <c r="M15" s="23" t="s">
        <v>17</v>
      </c>
      <c r="N15" s="23" t="s">
        <v>13</v>
      </c>
      <c r="O15" s="23"/>
    </row>
    <row r="16" spans="2:15" x14ac:dyDescent="0.25">
      <c r="B16" s="23"/>
      <c r="C16" s="23"/>
      <c r="D16" s="23"/>
      <c r="E16" s="23" t="s">
        <v>27</v>
      </c>
      <c r="F16" s="23" t="s">
        <v>12</v>
      </c>
      <c r="G16" s="24">
        <v>6</v>
      </c>
      <c r="H16" s="23">
        <v>1574</v>
      </c>
      <c r="I16" s="23">
        <v>11</v>
      </c>
      <c r="J16" s="25">
        <v>40000</v>
      </c>
      <c r="K1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1064296.2400000002</v>
      </c>
      <c r="L1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1064296.2400000002</v>
      </c>
      <c r="M16" s="23" t="s">
        <v>17</v>
      </c>
      <c r="N16" s="23" t="s">
        <v>13</v>
      </c>
      <c r="O16" s="23"/>
    </row>
    <row r="17" spans="2:15" x14ac:dyDescent="0.25">
      <c r="B17" s="23"/>
      <c r="C17" s="23"/>
      <c r="D17" s="23"/>
      <c r="E17" s="23" t="s">
        <v>28</v>
      </c>
      <c r="F17" s="23" t="s">
        <v>12</v>
      </c>
      <c r="G17" s="24">
        <v>3</v>
      </c>
      <c r="H17" s="23">
        <v>210</v>
      </c>
      <c r="I17" s="23">
        <v>5.5</v>
      </c>
      <c r="J17" s="25">
        <v>10000</v>
      </c>
      <c r="K1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78329.8</v>
      </c>
      <c r="L1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78329.8</v>
      </c>
      <c r="M17" s="23" t="s">
        <v>17</v>
      </c>
      <c r="N17" s="23" t="s">
        <v>13</v>
      </c>
      <c r="O17" s="23"/>
    </row>
    <row r="18" spans="2:15" x14ac:dyDescent="0.25">
      <c r="B18" s="23"/>
      <c r="C18" s="23"/>
      <c r="D18" s="23"/>
      <c r="E18" s="23" t="s">
        <v>29</v>
      </c>
      <c r="F18" s="23" t="s">
        <v>12</v>
      </c>
      <c r="G18" s="24">
        <v>3</v>
      </c>
      <c r="H18" s="23">
        <v>130</v>
      </c>
      <c r="I18" s="23">
        <v>5.5</v>
      </c>
      <c r="J18" s="25">
        <v>40000</v>
      </c>
      <c r="K1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82299.399999999994</v>
      </c>
      <c r="L1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82299.399999999994</v>
      </c>
      <c r="M18" s="23" t="s">
        <v>17</v>
      </c>
      <c r="N18" s="23" t="s">
        <v>13</v>
      </c>
      <c r="O18" s="23"/>
    </row>
    <row r="19" spans="2:15" x14ac:dyDescent="0.25">
      <c r="B19" s="23"/>
      <c r="C19" s="23"/>
      <c r="D19" s="23"/>
      <c r="E19" s="23" t="s">
        <v>30</v>
      </c>
      <c r="F19" s="23" t="s">
        <v>12</v>
      </c>
      <c r="G19" s="24">
        <v>3</v>
      </c>
      <c r="H19" s="23">
        <v>230</v>
      </c>
      <c r="I19" s="23">
        <v>5.5</v>
      </c>
      <c r="J19" s="25">
        <v>20000</v>
      </c>
      <c r="K1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94837.400000000009</v>
      </c>
      <c r="L1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94837.400000000009</v>
      </c>
      <c r="M19" s="23" t="s">
        <v>17</v>
      </c>
      <c r="N19" s="23" t="s">
        <v>13</v>
      </c>
      <c r="O19" s="23"/>
    </row>
    <row r="20" spans="2:15" x14ac:dyDescent="0.25">
      <c r="B20" s="23"/>
      <c r="C20" s="23"/>
      <c r="D20" s="23"/>
      <c r="E20" s="23" t="s">
        <v>31</v>
      </c>
      <c r="F20" s="23" t="s">
        <v>12</v>
      </c>
      <c r="G20" s="24">
        <v>2</v>
      </c>
      <c r="H20" s="23">
        <v>480</v>
      </c>
      <c r="I20" s="23">
        <v>3.9</v>
      </c>
      <c r="J20" s="25">
        <v>20000</v>
      </c>
      <c r="K2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124121.60000000001</v>
      </c>
      <c r="L2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124121.60000000001</v>
      </c>
      <c r="M20" s="23" t="s">
        <v>17</v>
      </c>
      <c r="N20" s="23" t="s">
        <v>13</v>
      </c>
      <c r="O20" s="23"/>
    </row>
    <row r="21" spans="2:15" x14ac:dyDescent="0.25">
      <c r="B21" s="23"/>
      <c r="C21" s="23"/>
      <c r="D21" s="23"/>
      <c r="E21" s="23" t="s">
        <v>32</v>
      </c>
      <c r="F21" s="23" t="s">
        <v>12</v>
      </c>
      <c r="G21" s="24">
        <v>3</v>
      </c>
      <c r="H21" s="23">
        <v>110</v>
      </c>
      <c r="I21" s="23">
        <v>5.5</v>
      </c>
      <c r="J21" s="25">
        <v>40000</v>
      </c>
      <c r="K2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75791.8</v>
      </c>
      <c r="L2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75791.8</v>
      </c>
      <c r="M21" s="23" t="s">
        <v>17</v>
      </c>
      <c r="N21" s="23" t="s">
        <v>13</v>
      </c>
      <c r="O21" s="23"/>
    </row>
    <row r="22" spans="2:15" x14ac:dyDescent="0.25">
      <c r="B22" s="23"/>
      <c r="C22" s="23"/>
      <c r="D22" s="23"/>
      <c r="E22" s="23" t="s">
        <v>33</v>
      </c>
      <c r="F22" s="23" t="s">
        <v>12</v>
      </c>
      <c r="G22" s="24">
        <v>3</v>
      </c>
      <c r="H22" s="23">
        <v>90</v>
      </c>
      <c r="I22" s="23">
        <v>5.5</v>
      </c>
      <c r="J22" s="25">
        <v>40000</v>
      </c>
      <c r="K2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69284.2</v>
      </c>
      <c r="L2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69284.2</v>
      </c>
      <c r="M22" s="23" t="s">
        <v>17</v>
      </c>
      <c r="N22" s="23" t="s">
        <v>13</v>
      </c>
      <c r="O22" s="23"/>
    </row>
    <row r="23" spans="2:15" x14ac:dyDescent="0.25">
      <c r="B23" s="23"/>
      <c r="C23" s="23"/>
      <c r="D23" s="23"/>
      <c r="E23" s="23" t="s">
        <v>34</v>
      </c>
      <c r="F23" s="23" t="s">
        <v>12</v>
      </c>
      <c r="G23" s="24">
        <v>3</v>
      </c>
      <c r="H23" s="23">
        <v>690</v>
      </c>
      <c r="I23" s="23">
        <v>5.5</v>
      </c>
      <c r="J23" s="25">
        <v>40000</v>
      </c>
      <c r="K2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264512.2</v>
      </c>
      <c r="L2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264512.2</v>
      </c>
      <c r="M23" s="23" t="s">
        <v>17</v>
      </c>
      <c r="N23" s="23" t="s">
        <v>13</v>
      </c>
      <c r="O23" s="23"/>
    </row>
    <row r="24" spans="2:15" x14ac:dyDescent="0.25">
      <c r="B24" s="23"/>
      <c r="C24" s="23"/>
      <c r="D24" s="23"/>
      <c r="E24" s="23" t="s">
        <v>35</v>
      </c>
      <c r="F24" s="23" t="s">
        <v>12</v>
      </c>
      <c r="G24" s="24">
        <v>3</v>
      </c>
      <c r="H24" s="23">
        <v>130</v>
      </c>
      <c r="I24" s="23">
        <v>5.5</v>
      </c>
      <c r="J24" s="25">
        <v>40000</v>
      </c>
      <c r="K2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82299.399999999994</v>
      </c>
      <c r="L2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82299.399999999994</v>
      </c>
      <c r="M24" s="23" t="s">
        <v>17</v>
      </c>
      <c r="N24" s="23" t="s">
        <v>13</v>
      </c>
      <c r="O24" s="23"/>
    </row>
    <row r="25" spans="2:15" x14ac:dyDescent="0.25">
      <c r="B25" s="23"/>
      <c r="C25" s="23"/>
      <c r="D25" s="23"/>
      <c r="E25" s="23" t="s">
        <v>36</v>
      </c>
      <c r="F25" s="23" t="s">
        <v>12</v>
      </c>
      <c r="G25" s="24">
        <v>3</v>
      </c>
      <c r="H25" s="23">
        <v>38</v>
      </c>
      <c r="I25" s="23">
        <v>7.6</v>
      </c>
      <c r="J25" s="25">
        <v>20000</v>
      </c>
      <c r="K2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32364.440000000002</v>
      </c>
      <c r="L2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32364.440000000002</v>
      </c>
      <c r="M25" s="23" t="s">
        <v>17</v>
      </c>
      <c r="N25" s="23" t="s">
        <v>13</v>
      </c>
      <c r="O25" s="23"/>
    </row>
    <row r="26" spans="2:15" x14ac:dyDescent="0.25">
      <c r="B26" s="23"/>
      <c r="C26" s="23"/>
      <c r="D26" s="23"/>
      <c r="E26" s="23" t="s">
        <v>37</v>
      </c>
      <c r="F26" s="23" t="s">
        <v>12</v>
      </c>
      <c r="G26" s="24">
        <v>2</v>
      </c>
      <c r="H26" s="23">
        <v>60</v>
      </c>
      <c r="I26" s="23">
        <v>3.91</v>
      </c>
      <c r="J26" s="25">
        <v>20000</v>
      </c>
      <c r="K2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33015.199999999997</v>
      </c>
      <c r="L2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33015.199999999997</v>
      </c>
      <c r="M26" s="23" t="s">
        <v>17</v>
      </c>
      <c r="N26" s="23" t="s">
        <v>13</v>
      </c>
      <c r="O26" s="23"/>
    </row>
    <row r="27" spans="2:15" x14ac:dyDescent="0.25">
      <c r="B27" s="23"/>
      <c r="C27" s="23"/>
      <c r="D27" s="23"/>
      <c r="E27" s="23" t="s">
        <v>38</v>
      </c>
      <c r="F27" s="23" t="s">
        <v>12</v>
      </c>
      <c r="G27" s="24">
        <v>1</v>
      </c>
      <c r="H27" s="23">
        <v>703.46</v>
      </c>
      <c r="I27" s="23">
        <v>3.38</v>
      </c>
      <c r="J27" s="25">
        <v>20000</v>
      </c>
      <c r="K2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96297.271600000007</v>
      </c>
      <c r="L2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96297.271600000007</v>
      </c>
      <c r="M27" s="23" t="s">
        <v>17</v>
      </c>
      <c r="N27" s="23" t="s">
        <v>13</v>
      </c>
      <c r="O27" s="23"/>
    </row>
    <row r="28" spans="2:15" x14ac:dyDescent="0.25">
      <c r="B28" s="23"/>
      <c r="C28" s="23"/>
      <c r="D28" s="23"/>
      <c r="E28" s="23" t="s">
        <v>39</v>
      </c>
      <c r="F28" s="23" t="s">
        <v>12</v>
      </c>
      <c r="G28" s="24">
        <v>3</v>
      </c>
      <c r="H28" s="23">
        <v>1283</v>
      </c>
      <c r="I28" s="23">
        <v>5.49</v>
      </c>
      <c r="J28" s="25">
        <v>0</v>
      </c>
      <c r="K2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417462.54000000004</v>
      </c>
      <c r="L2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417462.54000000004</v>
      </c>
      <c r="M28" s="23" t="s">
        <v>17</v>
      </c>
      <c r="N28" s="23" t="s">
        <v>13</v>
      </c>
      <c r="O28" s="23"/>
    </row>
    <row r="29" spans="2:15" x14ac:dyDescent="0.25">
      <c r="B29" s="23"/>
      <c r="C29" s="23"/>
      <c r="D29" s="23"/>
      <c r="E29" s="23" t="s">
        <v>40</v>
      </c>
      <c r="F29" s="23" t="s">
        <v>12</v>
      </c>
      <c r="G29" s="24">
        <v>3</v>
      </c>
      <c r="H29" s="23">
        <v>20</v>
      </c>
      <c r="I29" s="23" t="s">
        <v>41</v>
      </c>
      <c r="J29" s="25">
        <v>40000</v>
      </c>
      <c r="K2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46507.6</v>
      </c>
      <c r="L2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46507.6</v>
      </c>
      <c r="M29" s="23" t="s">
        <v>17</v>
      </c>
      <c r="N29" s="23" t="s">
        <v>13</v>
      </c>
      <c r="O29" s="23"/>
    </row>
    <row r="30" spans="2:15" x14ac:dyDescent="0.25">
      <c r="B30" s="23"/>
      <c r="C30" s="23"/>
      <c r="D30" s="23"/>
      <c r="E30" s="23" t="s">
        <v>42</v>
      </c>
      <c r="F30" s="23" t="s">
        <v>12</v>
      </c>
      <c r="G30" s="24">
        <v>3</v>
      </c>
      <c r="H30" s="23">
        <v>20</v>
      </c>
      <c r="I30" s="23" t="s">
        <v>41</v>
      </c>
      <c r="J30" s="25">
        <v>40000</v>
      </c>
      <c r="K3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46507.6</v>
      </c>
      <c r="L3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46507.6</v>
      </c>
      <c r="M30" s="23" t="s">
        <v>17</v>
      </c>
      <c r="N30" s="23" t="s">
        <v>13</v>
      </c>
      <c r="O30" s="23"/>
    </row>
    <row r="31" spans="2:15" x14ac:dyDescent="0.25">
      <c r="B31" s="23"/>
      <c r="C31" s="23"/>
      <c r="D31" s="23"/>
      <c r="E31" s="23" t="s">
        <v>43</v>
      </c>
      <c r="F31" s="23" t="s">
        <v>12</v>
      </c>
      <c r="G31" s="24">
        <v>3</v>
      </c>
      <c r="H31" s="23">
        <v>20</v>
      </c>
      <c r="I31" s="23" t="s">
        <v>41</v>
      </c>
      <c r="J31" s="25">
        <v>40000</v>
      </c>
      <c r="K3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46507.6</v>
      </c>
      <c r="L3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46507.6</v>
      </c>
      <c r="M31" s="23" t="s">
        <v>17</v>
      </c>
      <c r="N31" s="23" t="s">
        <v>13</v>
      </c>
      <c r="O31" s="23"/>
    </row>
    <row r="32" spans="2:15" x14ac:dyDescent="0.25">
      <c r="B32" s="23"/>
      <c r="C32" s="23"/>
      <c r="D32" s="23"/>
      <c r="E32" s="23" t="s">
        <v>44</v>
      </c>
      <c r="F32" s="23" t="s">
        <v>12</v>
      </c>
      <c r="G32" s="24">
        <v>2</v>
      </c>
      <c r="H32" s="23">
        <v>400</v>
      </c>
      <c r="I32" s="23" t="s">
        <v>41</v>
      </c>
      <c r="J32" s="25">
        <v>20000</v>
      </c>
      <c r="K3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106768</v>
      </c>
      <c r="L3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106768</v>
      </c>
      <c r="M32" s="23" t="s">
        <v>17</v>
      </c>
      <c r="N32" s="23" t="s">
        <v>13</v>
      </c>
      <c r="O32" s="23"/>
    </row>
    <row r="33" spans="2:15" x14ac:dyDescent="0.25">
      <c r="B33" s="23"/>
      <c r="C33" s="23"/>
      <c r="D33" s="23"/>
      <c r="E33" s="23" t="s">
        <v>45</v>
      </c>
      <c r="F33" s="23" t="s">
        <v>46</v>
      </c>
      <c r="G33" s="24">
        <v>63</v>
      </c>
      <c r="H33" s="23">
        <v>1000</v>
      </c>
      <c r="I33" s="23">
        <v>5.8</v>
      </c>
      <c r="J33" s="25">
        <v>10000</v>
      </c>
      <c r="K3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197000.00000000003</v>
      </c>
      <c r="L3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197000.00000000003</v>
      </c>
      <c r="M33" s="23" t="s">
        <v>17</v>
      </c>
      <c r="N33" s="23" t="s">
        <v>13</v>
      </c>
      <c r="O33" s="23"/>
    </row>
    <row r="34" spans="2:15" x14ac:dyDescent="0.25">
      <c r="B34" s="23"/>
      <c r="C34" s="23"/>
      <c r="D34" s="23"/>
      <c r="E34" s="23" t="s">
        <v>47</v>
      </c>
      <c r="F34" s="23" t="s">
        <v>12</v>
      </c>
      <c r="G34" s="24">
        <v>2</v>
      </c>
      <c r="H34" s="23">
        <v>37</v>
      </c>
      <c r="I34" s="23" t="s">
        <v>41</v>
      </c>
      <c r="J34" s="25">
        <v>40000</v>
      </c>
      <c r="K3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48026.04</v>
      </c>
      <c r="L3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48026.04</v>
      </c>
      <c r="M34" s="23" t="s">
        <v>17</v>
      </c>
      <c r="N34" s="23" t="s">
        <v>13</v>
      </c>
      <c r="O34" s="23"/>
    </row>
    <row r="35" spans="2:15" x14ac:dyDescent="0.25">
      <c r="B35" s="23"/>
      <c r="C35" s="23"/>
      <c r="D35" s="23"/>
      <c r="E35" s="23" t="s">
        <v>48</v>
      </c>
      <c r="F35" s="23" t="s">
        <v>12</v>
      </c>
      <c r="G35" s="24">
        <v>2</v>
      </c>
      <c r="H35" s="23">
        <v>330</v>
      </c>
      <c r="I35" s="23" t="s">
        <v>41</v>
      </c>
      <c r="J35" s="25">
        <v>20000</v>
      </c>
      <c r="K3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91583.6</v>
      </c>
      <c r="L3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91583.6</v>
      </c>
      <c r="M35" s="23" t="s">
        <v>17</v>
      </c>
      <c r="N35" s="23" t="s">
        <v>13</v>
      </c>
      <c r="O35" s="23"/>
    </row>
    <row r="36" spans="2:15" x14ac:dyDescent="0.25">
      <c r="B36" s="23"/>
      <c r="C36" s="23" t="s">
        <v>189</v>
      </c>
      <c r="D36" s="23"/>
      <c r="E36" s="23"/>
      <c r="F36" s="23" t="s">
        <v>46</v>
      </c>
      <c r="G36" s="24">
        <v>63</v>
      </c>
      <c r="H36" s="23">
        <v>700</v>
      </c>
      <c r="I36" s="23"/>
      <c r="J36" s="25">
        <v>40000</v>
      </c>
      <c r="K3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170900</v>
      </c>
      <c r="L3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170900</v>
      </c>
      <c r="M36" s="23" t="s">
        <v>17</v>
      </c>
      <c r="N36" s="23" t="s">
        <v>13</v>
      </c>
      <c r="O36" s="23"/>
    </row>
    <row r="37" spans="2:15" x14ac:dyDescent="0.25">
      <c r="B37" s="23"/>
      <c r="C37" s="23"/>
      <c r="D37" s="23" t="s">
        <v>279</v>
      </c>
      <c r="E37" s="23" t="s">
        <v>273</v>
      </c>
      <c r="F37" s="23" t="s">
        <v>46</v>
      </c>
      <c r="G37" s="24">
        <v>110</v>
      </c>
      <c r="H37" s="23">
        <v>391</v>
      </c>
      <c r="I37" s="23"/>
      <c r="J37" s="25"/>
      <c r="K3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116987.20000000001</v>
      </c>
      <c r="L3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116987.20000000001</v>
      </c>
      <c r="M37" s="23"/>
      <c r="N37" s="23" t="s">
        <v>13</v>
      </c>
      <c r="O37" s="23"/>
    </row>
    <row r="38" spans="2:15" x14ac:dyDescent="0.25">
      <c r="B38" s="23"/>
      <c r="C38" s="23"/>
      <c r="D38" s="23" t="s">
        <v>51</v>
      </c>
      <c r="E38" s="23" t="s">
        <v>11</v>
      </c>
      <c r="F38" s="23" t="s">
        <v>12</v>
      </c>
      <c r="G38" s="24">
        <v>6</v>
      </c>
      <c r="H38" s="23">
        <v>2200</v>
      </c>
      <c r="I38" s="23">
        <v>11</v>
      </c>
      <c r="J38" s="25">
        <v>0</v>
      </c>
      <c r="K3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1431672</v>
      </c>
      <c r="L3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1431672</v>
      </c>
      <c r="M38" s="23" t="s">
        <v>17</v>
      </c>
      <c r="N38" s="23" t="s">
        <v>13</v>
      </c>
      <c r="O38" s="23"/>
    </row>
    <row r="39" spans="2:15" x14ac:dyDescent="0.25">
      <c r="B39" s="23"/>
      <c r="C39" s="23"/>
      <c r="D39" s="23" t="s">
        <v>51</v>
      </c>
      <c r="E39" s="23" t="s">
        <v>52</v>
      </c>
      <c r="F39" s="23" t="s">
        <v>12</v>
      </c>
      <c r="G39" s="24">
        <v>4</v>
      </c>
      <c r="H39" s="23">
        <v>2200</v>
      </c>
      <c r="I39" s="23">
        <v>8.6</v>
      </c>
      <c r="J39" s="25">
        <v>0</v>
      </c>
      <c r="K3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954448.00000000012</v>
      </c>
      <c r="L3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954448.00000000012</v>
      </c>
      <c r="M39" s="23" t="s">
        <v>17</v>
      </c>
      <c r="N39" s="23" t="s">
        <v>13</v>
      </c>
      <c r="O39" s="23"/>
    </row>
    <row r="40" spans="2:15" x14ac:dyDescent="0.25">
      <c r="B40" s="23"/>
      <c r="C40" s="23"/>
      <c r="D40" s="23"/>
      <c r="E40" s="23" t="s">
        <v>53</v>
      </c>
      <c r="F40" s="23" t="s">
        <v>12</v>
      </c>
      <c r="G40" s="24">
        <v>2</v>
      </c>
      <c r="H40" s="23">
        <v>210</v>
      </c>
      <c r="I40" s="23">
        <v>5.5</v>
      </c>
      <c r="J40" s="25">
        <v>10000</v>
      </c>
      <c r="K4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55553.200000000004</v>
      </c>
      <c r="L4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55553.200000000004</v>
      </c>
      <c r="M40" s="23" t="s">
        <v>17</v>
      </c>
      <c r="N40" s="23" t="s">
        <v>13</v>
      </c>
      <c r="O40" s="23"/>
    </row>
    <row r="41" spans="2:15" x14ac:dyDescent="0.25">
      <c r="B41" s="23"/>
      <c r="C41" s="23"/>
      <c r="D41" s="23"/>
      <c r="E41" s="23" t="s">
        <v>54</v>
      </c>
      <c r="F41" s="23" t="s">
        <v>12</v>
      </c>
      <c r="G41" s="24">
        <v>1</v>
      </c>
      <c r="H41" s="23">
        <v>410</v>
      </c>
      <c r="I41" s="23">
        <v>4.5999999999999996</v>
      </c>
      <c r="J41" s="25">
        <v>20000</v>
      </c>
      <c r="K4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64468.600000000006</v>
      </c>
      <c r="L4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64468.600000000006</v>
      </c>
      <c r="M41" s="23" t="s">
        <v>17</v>
      </c>
      <c r="N41" s="23" t="s">
        <v>13</v>
      </c>
      <c r="O41" s="23"/>
    </row>
    <row r="42" spans="2:15" x14ac:dyDescent="0.25">
      <c r="B42" s="23"/>
      <c r="C42" s="23"/>
      <c r="D42" s="23"/>
      <c r="E42" s="23" t="s">
        <v>55</v>
      </c>
      <c r="F42" s="23" t="s">
        <v>12</v>
      </c>
      <c r="G42" s="24">
        <v>2</v>
      </c>
      <c r="H42" s="23">
        <v>390</v>
      </c>
      <c r="I42" s="23">
        <v>3.9</v>
      </c>
      <c r="J42" s="25">
        <v>40000</v>
      </c>
      <c r="K4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124598.8</v>
      </c>
      <c r="L4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124598.8</v>
      </c>
      <c r="M42" s="23" t="s">
        <v>17</v>
      </c>
      <c r="N42" s="23" t="s">
        <v>13</v>
      </c>
      <c r="O42" s="23"/>
    </row>
    <row r="43" spans="2:15" x14ac:dyDescent="0.25">
      <c r="B43" s="23"/>
      <c r="C43" s="23"/>
      <c r="D43" s="23"/>
      <c r="E43" s="23" t="s">
        <v>56</v>
      </c>
      <c r="F43" s="23" t="s">
        <v>12</v>
      </c>
      <c r="G43" s="24">
        <v>3</v>
      </c>
      <c r="H43" s="23">
        <v>120</v>
      </c>
      <c r="I43" s="23">
        <v>5.5</v>
      </c>
      <c r="J43" s="25">
        <v>40000</v>
      </c>
      <c r="K4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79045.600000000006</v>
      </c>
      <c r="L4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79045.600000000006</v>
      </c>
      <c r="M43" s="23" t="s">
        <v>17</v>
      </c>
      <c r="N43" s="23" t="s">
        <v>13</v>
      </c>
      <c r="O43" s="23"/>
    </row>
    <row r="44" spans="2:15" x14ac:dyDescent="0.25">
      <c r="B44" s="23"/>
      <c r="C44" s="23"/>
      <c r="D44" s="23"/>
      <c r="E44" s="23" t="s">
        <v>57</v>
      </c>
      <c r="F44" s="23" t="s">
        <v>12</v>
      </c>
      <c r="G44" s="24">
        <v>3</v>
      </c>
      <c r="H44" s="23">
        <v>400</v>
      </c>
      <c r="I44" s="23">
        <v>5.5</v>
      </c>
      <c r="J44" s="25">
        <v>20000</v>
      </c>
      <c r="K4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150152</v>
      </c>
      <c r="L4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150152</v>
      </c>
      <c r="M44" s="23" t="s">
        <v>17</v>
      </c>
      <c r="N44" s="23" t="s">
        <v>13</v>
      </c>
      <c r="O44" s="23"/>
    </row>
    <row r="45" spans="2:15" x14ac:dyDescent="0.25">
      <c r="B45" s="23"/>
      <c r="C45" s="23"/>
      <c r="D45" s="23"/>
      <c r="E45" s="23" t="s">
        <v>58</v>
      </c>
      <c r="F45" s="23" t="s">
        <v>12</v>
      </c>
      <c r="G45" s="24">
        <v>1</v>
      </c>
      <c r="H45" s="23">
        <v>100</v>
      </c>
      <c r="I45" s="23">
        <v>4.5999999999999996</v>
      </c>
      <c r="J45" s="25">
        <v>20000</v>
      </c>
      <c r="K4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30846</v>
      </c>
      <c r="L4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30846</v>
      </c>
      <c r="M45" s="23" t="s">
        <v>17</v>
      </c>
      <c r="N45" s="23" t="s">
        <v>13</v>
      </c>
      <c r="O45" s="23"/>
    </row>
    <row r="46" spans="2:15" x14ac:dyDescent="0.25">
      <c r="B46" s="23"/>
      <c r="C46" s="23"/>
      <c r="D46" s="23" t="s">
        <v>59</v>
      </c>
      <c r="E46" s="23" t="s">
        <v>60</v>
      </c>
      <c r="F46" s="23" t="s">
        <v>12</v>
      </c>
      <c r="G46" s="24">
        <v>3</v>
      </c>
      <c r="H46" s="23">
        <v>4400</v>
      </c>
      <c r="I46" s="23">
        <v>5.5</v>
      </c>
      <c r="J46" s="25">
        <v>40000</v>
      </c>
      <c r="K4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1471672</v>
      </c>
      <c r="L4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1471672</v>
      </c>
      <c r="M46" s="23" t="s">
        <v>17</v>
      </c>
      <c r="N46" s="23" t="s">
        <v>13</v>
      </c>
      <c r="O46" s="23"/>
    </row>
    <row r="47" spans="2:15" x14ac:dyDescent="0.25">
      <c r="B47" s="23"/>
      <c r="C47" s="23"/>
      <c r="D47" s="23"/>
      <c r="E47" s="23" t="s">
        <v>61</v>
      </c>
      <c r="F47" s="23" t="s">
        <v>12</v>
      </c>
      <c r="G47" s="24">
        <v>3</v>
      </c>
      <c r="H47" s="23">
        <v>1541</v>
      </c>
      <c r="I47" s="23">
        <v>5.5</v>
      </c>
      <c r="J47" s="25">
        <v>40000</v>
      </c>
      <c r="K4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541410.58000000007</v>
      </c>
      <c r="L4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541410.58000000007</v>
      </c>
      <c r="M47" s="23" t="s">
        <v>17</v>
      </c>
      <c r="N47" s="23" t="s">
        <v>13</v>
      </c>
      <c r="O47" s="23"/>
    </row>
    <row r="48" spans="2:15" x14ac:dyDescent="0.25">
      <c r="B48" s="23"/>
      <c r="C48" s="23"/>
      <c r="D48" s="23" t="s">
        <v>11</v>
      </c>
      <c r="E48" s="23" t="s">
        <v>62</v>
      </c>
      <c r="F48" s="23" t="s">
        <v>12</v>
      </c>
      <c r="G48" s="24">
        <v>3</v>
      </c>
      <c r="H48" s="23">
        <v>64</v>
      </c>
      <c r="I48" s="23">
        <v>5.5</v>
      </c>
      <c r="J48" s="25">
        <v>20000</v>
      </c>
      <c r="K4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40824.32</v>
      </c>
      <c r="L4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40824.32</v>
      </c>
      <c r="M48" s="23" t="s">
        <v>17</v>
      </c>
      <c r="N48" s="23" t="s">
        <v>13</v>
      </c>
      <c r="O48" s="23"/>
    </row>
    <row r="49" spans="2:15" x14ac:dyDescent="0.25">
      <c r="B49" s="23"/>
      <c r="C49" s="23"/>
      <c r="D49" s="23"/>
      <c r="E49" s="23" t="s">
        <v>63</v>
      </c>
      <c r="F49" s="23" t="s">
        <v>12</v>
      </c>
      <c r="G49" s="24">
        <v>3</v>
      </c>
      <c r="H49" s="23">
        <v>745</v>
      </c>
      <c r="I49" s="23">
        <v>7.6</v>
      </c>
      <c r="J49" s="25">
        <v>40000</v>
      </c>
      <c r="K4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282408.09999999998</v>
      </c>
      <c r="L4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282408.09999999998</v>
      </c>
      <c r="M49" s="23" t="s">
        <v>17</v>
      </c>
      <c r="N49" s="23" t="s">
        <v>13</v>
      </c>
      <c r="O49" s="23"/>
    </row>
    <row r="50" spans="2:15" x14ac:dyDescent="0.25">
      <c r="B50" s="23"/>
      <c r="C50" s="23"/>
      <c r="D50" s="23"/>
      <c r="E50" s="23" t="s">
        <v>64</v>
      </c>
      <c r="F50" s="23" t="s">
        <v>12</v>
      </c>
      <c r="G50" s="24">
        <v>3</v>
      </c>
      <c r="H50" s="23">
        <v>92</v>
      </c>
      <c r="I50" s="23">
        <v>5.49</v>
      </c>
      <c r="J50" s="25">
        <v>40000</v>
      </c>
      <c r="K5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69934.960000000006</v>
      </c>
      <c r="L5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69934.960000000006</v>
      </c>
      <c r="M50" s="23" t="s">
        <v>17</v>
      </c>
      <c r="N50" s="23" t="s">
        <v>13</v>
      </c>
      <c r="O50" s="23"/>
    </row>
    <row r="51" spans="2:15" x14ac:dyDescent="0.25">
      <c r="B51" s="23"/>
      <c r="C51" s="23"/>
      <c r="D51" s="23"/>
      <c r="E51" s="23" t="s">
        <v>65</v>
      </c>
      <c r="F51" s="23" t="s">
        <v>12</v>
      </c>
      <c r="G51" s="24">
        <v>6</v>
      </c>
      <c r="H51" s="23">
        <v>109</v>
      </c>
      <c r="I51" s="23">
        <v>7.11</v>
      </c>
      <c r="J51" s="25">
        <v>40000</v>
      </c>
      <c r="K5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110932.84000000001</v>
      </c>
      <c r="L5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110932.84000000001</v>
      </c>
      <c r="M51" s="23" t="s">
        <v>17</v>
      </c>
      <c r="N51" s="23" t="s">
        <v>13</v>
      </c>
      <c r="O51" s="23"/>
    </row>
    <row r="52" spans="2:15" x14ac:dyDescent="0.25">
      <c r="B52" s="23"/>
      <c r="C52" s="23" t="s">
        <v>66</v>
      </c>
      <c r="D52" s="23" t="s">
        <v>11</v>
      </c>
      <c r="E52" s="23" t="s">
        <v>11</v>
      </c>
      <c r="F52" s="23" t="s">
        <v>12</v>
      </c>
      <c r="G52" s="24">
        <v>4</v>
      </c>
      <c r="H52" s="23">
        <v>16800</v>
      </c>
      <c r="I52" s="23">
        <v>11</v>
      </c>
      <c r="J52" s="25">
        <v>0</v>
      </c>
      <c r="K5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7288512.0000000009</v>
      </c>
      <c r="L5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7288512.0000000009</v>
      </c>
      <c r="M52" s="23" t="s">
        <v>17</v>
      </c>
      <c r="N52" s="23" t="s">
        <v>13</v>
      </c>
      <c r="O52" s="23"/>
    </row>
    <row r="53" spans="2:15" x14ac:dyDescent="0.25">
      <c r="B53" s="23"/>
      <c r="C53" s="23"/>
      <c r="D53" s="23" t="s">
        <v>67</v>
      </c>
      <c r="E53" s="23"/>
      <c r="F53" s="23"/>
      <c r="G53" s="24"/>
      <c r="H53" s="23"/>
      <c r="I53" s="23"/>
      <c r="J53" s="25">
        <v>300000</v>
      </c>
      <c r="K5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300000</v>
      </c>
      <c r="L5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300000</v>
      </c>
      <c r="M53" s="23" t="s">
        <v>17</v>
      </c>
      <c r="N53" s="23" t="s">
        <v>13</v>
      </c>
      <c r="O53" s="23"/>
    </row>
    <row r="54" spans="2:15" x14ac:dyDescent="0.25">
      <c r="B54" s="23"/>
      <c r="C54" s="23"/>
      <c r="D54" s="23"/>
      <c r="E54" s="23" t="s">
        <v>68</v>
      </c>
      <c r="F54" s="23" t="s">
        <v>12</v>
      </c>
      <c r="G54" s="24">
        <v>3</v>
      </c>
      <c r="H54" s="23">
        <v>231</v>
      </c>
      <c r="I54" s="23">
        <v>7.6</v>
      </c>
      <c r="J54" s="25">
        <v>40000</v>
      </c>
      <c r="K5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115162.78</v>
      </c>
      <c r="L5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115162.78</v>
      </c>
      <c r="M54" s="23" t="s">
        <v>17</v>
      </c>
      <c r="N54" s="23" t="s">
        <v>13</v>
      </c>
      <c r="O54" s="23"/>
    </row>
    <row r="55" spans="2:15" x14ac:dyDescent="0.25">
      <c r="B55" s="23"/>
      <c r="C55" s="23"/>
      <c r="D55" s="23"/>
      <c r="E55" s="23" t="s">
        <v>69</v>
      </c>
      <c r="F55" s="23" t="s">
        <v>12</v>
      </c>
      <c r="G55" s="24">
        <v>3</v>
      </c>
      <c r="H55" s="23">
        <v>60</v>
      </c>
      <c r="I55" s="23">
        <v>5.49</v>
      </c>
      <c r="J55" s="25">
        <v>40000</v>
      </c>
      <c r="K5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59522.8</v>
      </c>
      <c r="L5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59522.8</v>
      </c>
      <c r="M55" s="23" t="s">
        <v>17</v>
      </c>
      <c r="N55" s="23" t="s">
        <v>13</v>
      </c>
      <c r="O55" s="23"/>
    </row>
    <row r="56" spans="2:15" x14ac:dyDescent="0.25">
      <c r="B56" s="23"/>
      <c r="C56" s="23" t="s">
        <v>11</v>
      </c>
      <c r="D56" s="23" t="s">
        <v>70</v>
      </c>
      <c r="E56" s="23" t="s">
        <v>11</v>
      </c>
      <c r="F56" s="23" t="s">
        <v>12</v>
      </c>
      <c r="G56" s="24">
        <v>6</v>
      </c>
      <c r="H56" s="23">
        <v>8300</v>
      </c>
      <c r="I56" s="23">
        <v>11</v>
      </c>
      <c r="J56" s="25">
        <v>0</v>
      </c>
      <c r="K5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5401308</v>
      </c>
      <c r="L5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5401308</v>
      </c>
      <c r="M56" s="23" t="s">
        <v>17</v>
      </c>
      <c r="N56" s="23" t="s">
        <v>13</v>
      </c>
      <c r="O56" s="23"/>
    </row>
    <row r="57" spans="2:15" x14ac:dyDescent="0.25">
      <c r="B57" s="23"/>
      <c r="C57" s="23"/>
      <c r="D57" s="23" t="s">
        <v>11</v>
      </c>
      <c r="E57" s="23" t="s">
        <v>71</v>
      </c>
      <c r="F57" s="23" t="s">
        <v>12</v>
      </c>
      <c r="G57" s="24">
        <v>6</v>
      </c>
      <c r="H57" s="23">
        <v>300</v>
      </c>
      <c r="I57" s="23">
        <v>11</v>
      </c>
      <c r="J57" s="25">
        <v>40000</v>
      </c>
      <c r="K5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235228</v>
      </c>
      <c r="L5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235228</v>
      </c>
      <c r="M57" s="23" t="s">
        <v>17</v>
      </c>
      <c r="N57" s="23" t="s">
        <v>13</v>
      </c>
      <c r="O57" s="23"/>
    </row>
    <row r="58" spans="2:15" x14ac:dyDescent="0.25">
      <c r="B58" s="23"/>
      <c r="C58" s="23" t="s">
        <v>11</v>
      </c>
      <c r="D58" s="23" t="s">
        <v>11</v>
      </c>
      <c r="E58" s="23" t="s">
        <v>72</v>
      </c>
      <c r="F58" s="23" t="s">
        <v>12</v>
      </c>
      <c r="G58" s="24">
        <v>6</v>
      </c>
      <c r="H58" s="23">
        <v>35</v>
      </c>
      <c r="I58" s="23">
        <v>7.6</v>
      </c>
      <c r="J58" s="25">
        <v>40000</v>
      </c>
      <c r="K5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62776.600000000006</v>
      </c>
      <c r="L5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62776.600000000006</v>
      </c>
      <c r="M58" s="23" t="s">
        <v>17</v>
      </c>
      <c r="N58" s="23" t="s">
        <v>13</v>
      </c>
      <c r="O58" s="23"/>
    </row>
    <row r="59" spans="2:15" x14ac:dyDescent="0.25">
      <c r="B59" s="23"/>
      <c r="C59" s="23"/>
      <c r="D59" s="23"/>
      <c r="E59" s="23" t="s">
        <v>73</v>
      </c>
      <c r="F59" s="23" t="s">
        <v>12</v>
      </c>
      <c r="G59" s="24">
        <v>2</v>
      </c>
      <c r="H59" s="23">
        <v>78</v>
      </c>
      <c r="I59" s="23">
        <v>3.9</v>
      </c>
      <c r="J59" s="25">
        <v>40000</v>
      </c>
      <c r="K5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56919.76</v>
      </c>
      <c r="L5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56919.76</v>
      </c>
      <c r="M59" s="23" t="s">
        <v>17</v>
      </c>
      <c r="N59" s="23" t="s">
        <v>13</v>
      </c>
      <c r="O59" s="23"/>
    </row>
    <row r="60" spans="2:15" x14ac:dyDescent="0.25">
      <c r="B60" s="23"/>
      <c r="C60" s="23"/>
      <c r="D60" s="23"/>
      <c r="E60" s="23" t="s">
        <v>74</v>
      </c>
      <c r="F60" s="23" t="s">
        <v>12</v>
      </c>
      <c r="G60" s="24">
        <v>2</v>
      </c>
      <c r="H60" s="23">
        <v>230</v>
      </c>
      <c r="I60" s="23">
        <v>3.9</v>
      </c>
      <c r="J60" s="25">
        <v>40000</v>
      </c>
      <c r="K6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89891.6</v>
      </c>
      <c r="L6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89891.6</v>
      </c>
      <c r="M60" s="23" t="s">
        <v>17</v>
      </c>
      <c r="N60" s="23" t="s">
        <v>13</v>
      </c>
      <c r="O60" s="23"/>
    </row>
    <row r="61" spans="2:15" x14ac:dyDescent="0.25">
      <c r="B61" s="23"/>
      <c r="C61" s="23"/>
      <c r="D61" s="23"/>
      <c r="E61" s="23" t="s">
        <v>75</v>
      </c>
      <c r="F61" s="23" t="s">
        <v>12</v>
      </c>
      <c r="G61" s="24">
        <v>6</v>
      </c>
      <c r="H61" s="23">
        <v>250</v>
      </c>
      <c r="I61" s="23">
        <v>6.4</v>
      </c>
      <c r="J61" s="25">
        <v>40000</v>
      </c>
      <c r="K6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202690</v>
      </c>
      <c r="L6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202690</v>
      </c>
      <c r="M61" s="23" t="s">
        <v>17</v>
      </c>
      <c r="N61" s="23" t="s">
        <v>13</v>
      </c>
      <c r="O61" s="23"/>
    </row>
    <row r="62" spans="2:15" x14ac:dyDescent="0.25">
      <c r="B62" s="23"/>
      <c r="C62" s="23"/>
      <c r="D62" s="23"/>
      <c r="E62" s="23" t="s">
        <v>76</v>
      </c>
      <c r="F62" s="23" t="s">
        <v>12</v>
      </c>
      <c r="G62" s="24">
        <v>2</v>
      </c>
      <c r="H62" s="23">
        <v>270</v>
      </c>
      <c r="I62" s="23">
        <v>3.9</v>
      </c>
      <c r="J62" s="25">
        <v>0</v>
      </c>
      <c r="K6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58568.4</v>
      </c>
      <c r="L6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58568.4</v>
      </c>
      <c r="M62" s="23" t="s">
        <v>17</v>
      </c>
      <c r="N62" s="23" t="s">
        <v>13</v>
      </c>
      <c r="O62" s="23"/>
    </row>
    <row r="63" spans="2:15" x14ac:dyDescent="0.25">
      <c r="B63" s="23"/>
      <c r="C63" s="23"/>
      <c r="D63" s="23"/>
      <c r="E63" s="23" t="s">
        <v>77</v>
      </c>
      <c r="F63" s="23" t="s">
        <v>12</v>
      </c>
      <c r="G63" s="24">
        <v>3</v>
      </c>
      <c r="H63" s="23">
        <v>200</v>
      </c>
      <c r="I63" s="23">
        <v>5.5</v>
      </c>
      <c r="J63" s="25">
        <v>20000</v>
      </c>
      <c r="K6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85076</v>
      </c>
      <c r="L6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85076</v>
      </c>
      <c r="M63" s="23" t="s">
        <v>17</v>
      </c>
      <c r="N63" s="23" t="s">
        <v>13</v>
      </c>
      <c r="O63" s="23"/>
    </row>
    <row r="64" spans="2:15" x14ac:dyDescent="0.25">
      <c r="B64" s="23"/>
      <c r="C64" s="23"/>
      <c r="D64" s="23"/>
      <c r="E64" s="23" t="s">
        <v>78</v>
      </c>
      <c r="F64" s="23" t="s">
        <v>12</v>
      </c>
      <c r="G64" s="24">
        <v>2</v>
      </c>
      <c r="H64" s="23">
        <v>150</v>
      </c>
      <c r="I64" s="23">
        <v>3.9</v>
      </c>
      <c r="J64" s="25">
        <v>40000</v>
      </c>
      <c r="K6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72538</v>
      </c>
      <c r="L6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72538</v>
      </c>
      <c r="M64" s="23" t="s">
        <v>17</v>
      </c>
      <c r="N64" s="23" t="s">
        <v>13</v>
      </c>
      <c r="O64" s="23"/>
    </row>
    <row r="65" spans="2:15" x14ac:dyDescent="0.25">
      <c r="B65" s="23"/>
      <c r="C65" s="23"/>
      <c r="D65" s="23"/>
      <c r="E65" s="23" t="s">
        <v>79</v>
      </c>
      <c r="F65" s="23" t="s">
        <v>12</v>
      </c>
      <c r="G65" s="24">
        <v>3</v>
      </c>
      <c r="H65" s="23">
        <v>20</v>
      </c>
      <c r="I65" s="23">
        <v>5.5</v>
      </c>
      <c r="J65" s="25">
        <v>20000</v>
      </c>
      <c r="K6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26507.599999999999</v>
      </c>
      <c r="L6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26507.599999999999</v>
      </c>
      <c r="M65" s="23" t="s">
        <v>17</v>
      </c>
      <c r="N65" s="23" t="s">
        <v>13</v>
      </c>
      <c r="O65" s="23"/>
    </row>
    <row r="66" spans="2:15" x14ac:dyDescent="0.25">
      <c r="B66" s="23"/>
      <c r="C66" s="23"/>
      <c r="D66" s="23"/>
      <c r="E66" s="23" t="s">
        <v>80</v>
      </c>
      <c r="F66" s="23" t="s">
        <v>12</v>
      </c>
      <c r="G66" s="24">
        <v>2</v>
      </c>
      <c r="H66" s="23">
        <v>268</v>
      </c>
      <c r="I66" s="23">
        <v>3.9</v>
      </c>
      <c r="J66" s="25">
        <v>20000</v>
      </c>
      <c r="K6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78134.559999999998</v>
      </c>
      <c r="L6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78134.559999999998</v>
      </c>
      <c r="M66" s="23" t="s">
        <v>17</v>
      </c>
      <c r="N66" s="23" t="s">
        <v>13</v>
      </c>
      <c r="O66" s="23"/>
    </row>
    <row r="67" spans="2:15" x14ac:dyDescent="0.25">
      <c r="B67" s="23"/>
      <c r="C67" s="23"/>
      <c r="D67" s="23"/>
      <c r="E67" s="23" t="s">
        <v>81</v>
      </c>
      <c r="F67" s="23" t="s">
        <v>12</v>
      </c>
      <c r="G67" s="24">
        <v>3</v>
      </c>
      <c r="H67" s="23">
        <v>210</v>
      </c>
      <c r="I67" s="23">
        <v>5.49</v>
      </c>
      <c r="J67" s="25">
        <v>40000</v>
      </c>
      <c r="K6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108329.8</v>
      </c>
      <c r="L6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108329.8</v>
      </c>
      <c r="M67" s="23" t="s">
        <v>17</v>
      </c>
      <c r="N67" s="23" t="s">
        <v>13</v>
      </c>
      <c r="O67" s="23"/>
    </row>
    <row r="68" spans="2:15" x14ac:dyDescent="0.25">
      <c r="B68" s="23"/>
      <c r="C68" s="23"/>
      <c r="D68" s="23" t="s">
        <v>857</v>
      </c>
      <c r="E68" s="23"/>
      <c r="F68" s="23" t="s">
        <v>12</v>
      </c>
      <c r="G68" s="24">
        <v>6</v>
      </c>
      <c r="H68" s="23">
        <v>40</v>
      </c>
      <c r="I68" s="23">
        <v>7.11</v>
      </c>
      <c r="J68" s="25">
        <v>0</v>
      </c>
      <c r="K6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26030.400000000001</v>
      </c>
      <c r="L6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26030.400000000001</v>
      </c>
      <c r="M68" s="23" t="s">
        <v>17</v>
      </c>
      <c r="N68" s="23" t="s">
        <v>13</v>
      </c>
      <c r="O68" s="23"/>
    </row>
    <row r="69" spans="2:15" x14ac:dyDescent="0.25">
      <c r="B69" s="23"/>
      <c r="C69" s="23"/>
      <c r="D69" s="23"/>
      <c r="E69" s="23" t="s">
        <v>82</v>
      </c>
      <c r="F69" s="23" t="s">
        <v>12</v>
      </c>
      <c r="G69" s="24">
        <v>2</v>
      </c>
      <c r="H69" s="23">
        <v>575</v>
      </c>
      <c r="I69" s="23">
        <v>3.9</v>
      </c>
      <c r="J69" s="25">
        <v>20000</v>
      </c>
      <c r="K6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144729</v>
      </c>
      <c r="L6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144729</v>
      </c>
      <c r="M69" s="23" t="s">
        <v>17</v>
      </c>
      <c r="N69" s="23" t="s">
        <v>13</v>
      </c>
      <c r="O69" s="23"/>
    </row>
    <row r="70" spans="2:15" x14ac:dyDescent="0.25">
      <c r="B70" s="23"/>
      <c r="C70" s="23"/>
      <c r="D70" s="23"/>
      <c r="E70" s="23" t="s">
        <v>83</v>
      </c>
      <c r="F70" s="23" t="s">
        <v>12</v>
      </c>
      <c r="G70" s="24">
        <v>3</v>
      </c>
      <c r="H70" s="23">
        <v>500</v>
      </c>
      <c r="I70" s="23">
        <v>5.5</v>
      </c>
      <c r="J70" s="25">
        <v>40000</v>
      </c>
      <c r="K7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202690</v>
      </c>
      <c r="L7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202690</v>
      </c>
      <c r="M70" s="23" t="s">
        <v>17</v>
      </c>
      <c r="N70" s="23" t="s">
        <v>13</v>
      </c>
      <c r="O70" s="23"/>
    </row>
    <row r="71" spans="2:15" x14ac:dyDescent="0.25">
      <c r="B71" s="23"/>
      <c r="C71" s="23"/>
      <c r="D71" s="23"/>
      <c r="E71" s="23" t="s">
        <v>84</v>
      </c>
      <c r="F71" s="23" t="s">
        <v>12</v>
      </c>
      <c r="G71" s="24">
        <v>3</v>
      </c>
      <c r="H71" s="23">
        <v>450</v>
      </c>
      <c r="I71" s="23">
        <v>5.5</v>
      </c>
      <c r="J71" s="25">
        <v>40000</v>
      </c>
      <c r="K7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186421</v>
      </c>
      <c r="L7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186421</v>
      </c>
      <c r="M71" s="23" t="s">
        <v>17</v>
      </c>
      <c r="N71" s="23" t="s">
        <v>13</v>
      </c>
      <c r="O71" s="23"/>
    </row>
    <row r="72" spans="2:15" x14ac:dyDescent="0.25">
      <c r="B72" s="23"/>
      <c r="C72" s="23"/>
      <c r="D72" s="23"/>
      <c r="E72" s="23" t="s">
        <v>85</v>
      </c>
      <c r="F72" s="23" t="s">
        <v>12</v>
      </c>
      <c r="G72" s="24">
        <v>2</v>
      </c>
      <c r="H72" s="23">
        <v>997</v>
      </c>
      <c r="I72" s="23">
        <v>3.9</v>
      </c>
      <c r="J72" s="25">
        <v>20000</v>
      </c>
      <c r="K7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236269.24000000002</v>
      </c>
      <c r="L7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236269.24000000002</v>
      </c>
      <c r="M72" s="23" t="s">
        <v>17</v>
      </c>
      <c r="N72" s="23" t="s">
        <v>13</v>
      </c>
      <c r="O72" s="23"/>
    </row>
    <row r="73" spans="2:15" x14ac:dyDescent="0.25">
      <c r="B73" s="23"/>
      <c r="C73" s="23"/>
      <c r="D73" s="23"/>
      <c r="E73" s="23" t="s">
        <v>86</v>
      </c>
      <c r="F73" s="23" t="s">
        <v>12</v>
      </c>
      <c r="G73" s="24">
        <v>3</v>
      </c>
      <c r="H73" s="23">
        <v>216</v>
      </c>
      <c r="I73" s="23">
        <v>5.49</v>
      </c>
      <c r="J73" s="25">
        <v>40000</v>
      </c>
      <c r="K7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110282.08</v>
      </c>
      <c r="L7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110282.08</v>
      </c>
      <c r="M73" s="23" t="s">
        <v>17</v>
      </c>
      <c r="N73" s="23" t="s">
        <v>13</v>
      </c>
      <c r="O73" s="23"/>
    </row>
    <row r="74" spans="2:15" x14ac:dyDescent="0.25">
      <c r="B74" s="23"/>
      <c r="C74" s="23"/>
      <c r="D74" s="23"/>
      <c r="E74" s="23" t="s">
        <v>87</v>
      </c>
      <c r="F74" s="23" t="s">
        <v>12</v>
      </c>
      <c r="G74" s="24">
        <v>6</v>
      </c>
      <c r="H74" s="23">
        <v>2618.1999999999998</v>
      </c>
      <c r="I74" s="23">
        <v>7.11</v>
      </c>
      <c r="J74" s="25">
        <v>40000</v>
      </c>
      <c r="K7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1743819.8319999999</v>
      </c>
      <c r="L7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1743819.8319999999</v>
      </c>
      <c r="M74" s="23" t="s">
        <v>17</v>
      </c>
      <c r="N74" s="23" t="s">
        <v>13</v>
      </c>
      <c r="O74" s="23"/>
    </row>
    <row r="75" spans="2:15" x14ac:dyDescent="0.25">
      <c r="B75" s="23"/>
      <c r="C75" s="23"/>
      <c r="D75" s="23" t="s">
        <v>88</v>
      </c>
      <c r="E75" s="23" t="s">
        <v>11</v>
      </c>
      <c r="F75" s="23" t="s">
        <v>12</v>
      </c>
      <c r="G75" s="24">
        <v>4</v>
      </c>
      <c r="H75" s="23">
        <v>9000</v>
      </c>
      <c r="I75" s="23">
        <v>8.6</v>
      </c>
      <c r="J75" s="25">
        <v>0</v>
      </c>
      <c r="K7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3904560.0000000005</v>
      </c>
      <c r="L7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3904560.0000000005</v>
      </c>
      <c r="M75" s="23" t="s">
        <v>17</v>
      </c>
      <c r="N75" s="23" t="s">
        <v>13</v>
      </c>
      <c r="O75" s="23"/>
    </row>
    <row r="76" spans="2:15" x14ac:dyDescent="0.25">
      <c r="B76" s="23"/>
      <c r="C76" s="23"/>
      <c r="D76" s="23" t="s">
        <v>11</v>
      </c>
      <c r="E76" s="23" t="s">
        <v>89</v>
      </c>
      <c r="F76" s="23" t="s">
        <v>12</v>
      </c>
      <c r="G76" s="24">
        <v>3</v>
      </c>
      <c r="H76" s="23">
        <v>100</v>
      </c>
      <c r="I76" s="23">
        <v>7.6</v>
      </c>
      <c r="J76" s="25">
        <v>40000</v>
      </c>
      <c r="K7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72538</v>
      </c>
      <c r="L7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72538</v>
      </c>
      <c r="M76" s="23" t="s">
        <v>17</v>
      </c>
      <c r="N76" s="23" t="s">
        <v>13</v>
      </c>
      <c r="O76" s="23"/>
    </row>
    <row r="77" spans="2:15" x14ac:dyDescent="0.25">
      <c r="B77" s="23"/>
      <c r="C77" s="23"/>
      <c r="D77" s="23"/>
      <c r="E77" s="23" t="s">
        <v>90</v>
      </c>
      <c r="F77" s="23" t="s">
        <v>12</v>
      </c>
      <c r="G77" s="24">
        <v>3</v>
      </c>
      <c r="H77" s="23">
        <v>100</v>
      </c>
      <c r="I77" s="23">
        <v>7.6</v>
      </c>
      <c r="J77" s="25">
        <v>40000</v>
      </c>
      <c r="K7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72538</v>
      </c>
      <c r="L7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72538</v>
      </c>
      <c r="M77" s="23" t="s">
        <v>17</v>
      </c>
      <c r="N77" s="23" t="s">
        <v>13</v>
      </c>
      <c r="O77" s="23"/>
    </row>
    <row r="78" spans="2:15" x14ac:dyDescent="0.25">
      <c r="B78" s="23"/>
      <c r="C78" s="23"/>
      <c r="D78" s="23" t="s">
        <v>11</v>
      </c>
      <c r="E78" s="23" t="s">
        <v>91</v>
      </c>
      <c r="F78" s="23" t="s">
        <v>12</v>
      </c>
      <c r="G78" s="24">
        <v>3</v>
      </c>
      <c r="H78" s="23">
        <v>200</v>
      </c>
      <c r="I78" s="23">
        <v>7.6</v>
      </c>
      <c r="J78" s="25">
        <v>10000</v>
      </c>
      <c r="K7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75076</v>
      </c>
      <c r="L7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75076</v>
      </c>
      <c r="M78" s="23" t="s">
        <v>17</v>
      </c>
      <c r="N78" s="23" t="s">
        <v>13</v>
      </c>
      <c r="O78" s="23"/>
    </row>
    <row r="79" spans="2:15" x14ac:dyDescent="0.25">
      <c r="B79" s="23"/>
      <c r="C79" s="23"/>
      <c r="D79" s="23"/>
      <c r="E79" s="23" t="s">
        <v>92</v>
      </c>
      <c r="F79" s="23" t="s">
        <v>12</v>
      </c>
      <c r="G79" s="24">
        <v>4</v>
      </c>
      <c r="H79" s="23">
        <v>515</v>
      </c>
      <c r="I79" s="23">
        <v>6</v>
      </c>
      <c r="J79" s="25">
        <v>40000</v>
      </c>
      <c r="K7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263427.59999999998</v>
      </c>
      <c r="L7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263427.59999999998</v>
      </c>
      <c r="M79" s="23" t="s">
        <v>17</v>
      </c>
      <c r="N79" s="23" t="s">
        <v>13</v>
      </c>
      <c r="O79" s="23"/>
    </row>
    <row r="80" spans="2:15" x14ac:dyDescent="0.25">
      <c r="B80" s="23"/>
      <c r="C80" s="23"/>
      <c r="D80" s="23" t="s">
        <v>11</v>
      </c>
      <c r="E80" s="23" t="s">
        <v>93</v>
      </c>
      <c r="F80" s="23" t="s">
        <v>12</v>
      </c>
      <c r="G80" s="24">
        <v>2</v>
      </c>
      <c r="H80" s="23">
        <v>60</v>
      </c>
      <c r="I80" s="23">
        <v>3.9</v>
      </c>
      <c r="J80" s="25">
        <v>40000</v>
      </c>
      <c r="K8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53015.199999999997</v>
      </c>
      <c r="L8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53015.199999999997</v>
      </c>
      <c r="M80" s="23" t="s">
        <v>17</v>
      </c>
      <c r="N80" s="23" t="s">
        <v>13</v>
      </c>
      <c r="O80" s="23"/>
    </row>
    <row r="81" spans="2:15" x14ac:dyDescent="0.25">
      <c r="B81" s="23"/>
      <c r="C81" s="23"/>
      <c r="D81" s="23" t="s">
        <v>11</v>
      </c>
      <c r="E81" s="23" t="s">
        <v>94</v>
      </c>
      <c r="F81" s="23" t="s">
        <v>12</v>
      </c>
      <c r="G81" s="24">
        <v>3</v>
      </c>
      <c r="H81" s="23">
        <v>2095</v>
      </c>
      <c r="I81" s="23">
        <v>5.5</v>
      </c>
      <c r="J81" s="25">
        <v>40000</v>
      </c>
      <c r="K8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721671.10000000009</v>
      </c>
      <c r="L8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721671.10000000009</v>
      </c>
      <c r="M81" s="23" t="s">
        <v>17</v>
      </c>
      <c r="N81" s="23" t="s">
        <v>13</v>
      </c>
      <c r="O81" s="23"/>
    </row>
    <row r="82" spans="2:15" x14ac:dyDescent="0.25">
      <c r="B82" s="23"/>
      <c r="C82" s="23"/>
      <c r="D82" s="23" t="s">
        <v>11</v>
      </c>
      <c r="E82" s="23" t="s">
        <v>95</v>
      </c>
      <c r="F82" s="23" t="s">
        <v>12</v>
      </c>
      <c r="G82" s="24">
        <v>1</v>
      </c>
      <c r="H82" s="23">
        <v>24</v>
      </c>
      <c r="I82" s="23">
        <v>3.9</v>
      </c>
      <c r="J82" s="25">
        <v>10000</v>
      </c>
      <c r="K8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12603.04</v>
      </c>
      <c r="L8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12603.04</v>
      </c>
      <c r="M82" s="23" t="s">
        <v>17</v>
      </c>
      <c r="N82" s="23" t="s">
        <v>13</v>
      </c>
      <c r="O82" s="23"/>
    </row>
    <row r="83" spans="2:15" x14ac:dyDescent="0.25">
      <c r="B83" s="23"/>
      <c r="C83" s="23"/>
      <c r="D83" s="23"/>
      <c r="E83" s="23" t="s">
        <v>96</v>
      </c>
      <c r="F83" s="23" t="s">
        <v>12</v>
      </c>
      <c r="G83" s="24">
        <v>3</v>
      </c>
      <c r="H83" s="23">
        <v>238</v>
      </c>
      <c r="I83" s="23">
        <v>5.5</v>
      </c>
      <c r="J83" s="25">
        <v>40000</v>
      </c>
      <c r="K8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117440.44</v>
      </c>
      <c r="L8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117440.44</v>
      </c>
      <c r="M83" s="23" t="s">
        <v>17</v>
      </c>
      <c r="N83" s="23" t="s">
        <v>13</v>
      </c>
      <c r="O83" s="23"/>
    </row>
    <row r="84" spans="2:15" x14ac:dyDescent="0.25">
      <c r="B84" s="23"/>
      <c r="C84" s="23"/>
      <c r="D84" s="23"/>
      <c r="E84" s="23" t="s">
        <v>97</v>
      </c>
      <c r="F84" s="23" t="s">
        <v>12</v>
      </c>
      <c r="G84" s="24">
        <v>3</v>
      </c>
      <c r="H84" s="23">
        <v>147</v>
      </c>
      <c r="I84" s="23">
        <v>5.5</v>
      </c>
      <c r="J84" s="25">
        <v>40000</v>
      </c>
      <c r="K8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87830.86</v>
      </c>
      <c r="L8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87830.86</v>
      </c>
      <c r="M84" s="23" t="s">
        <v>17</v>
      </c>
      <c r="N84" s="23" t="s">
        <v>13</v>
      </c>
      <c r="O84" s="23"/>
    </row>
    <row r="85" spans="2:15" x14ac:dyDescent="0.25">
      <c r="B85" s="23"/>
      <c r="C85" s="23"/>
      <c r="D85" s="23"/>
      <c r="E85" s="23" t="s">
        <v>98</v>
      </c>
      <c r="F85" s="23" t="s">
        <v>12</v>
      </c>
      <c r="G85" s="24">
        <v>3</v>
      </c>
      <c r="H85" s="23">
        <v>712</v>
      </c>
      <c r="I85" s="23">
        <v>5.5</v>
      </c>
      <c r="J85" s="25">
        <v>40000</v>
      </c>
      <c r="K8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271670.56000000006</v>
      </c>
      <c r="L8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271670.56000000006</v>
      </c>
      <c r="M85" s="23" t="s">
        <v>17</v>
      </c>
      <c r="N85" s="23" t="s">
        <v>13</v>
      </c>
      <c r="O85" s="23"/>
    </row>
    <row r="86" spans="2:15" x14ac:dyDescent="0.25">
      <c r="B86" s="23"/>
      <c r="C86" s="23"/>
      <c r="D86" s="23"/>
      <c r="E86" s="23" t="s">
        <v>99</v>
      </c>
      <c r="F86" s="23" t="s">
        <v>12</v>
      </c>
      <c r="G86" s="24">
        <v>3</v>
      </c>
      <c r="H86" s="23">
        <v>85</v>
      </c>
      <c r="I86" s="23">
        <v>5.5</v>
      </c>
      <c r="J86" s="25">
        <v>20000</v>
      </c>
      <c r="K8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47657.3</v>
      </c>
      <c r="L8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47657.3</v>
      </c>
      <c r="M86" s="23" t="s">
        <v>17</v>
      </c>
      <c r="N86" s="23" t="s">
        <v>13</v>
      </c>
      <c r="O86" s="23"/>
    </row>
    <row r="87" spans="2:15" x14ac:dyDescent="0.25">
      <c r="B87" s="23"/>
      <c r="C87" s="23"/>
      <c r="D87" s="23"/>
      <c r="E87" s="23" t="s">
        <v>100</v>
      </c>
      <c r="F87" s="23" t="s">
        <v>12</v>
      </c>
      <c r="G87" s="24">
        <v>3</v>
      </c>
      <c r="H87" s="23">
        <v>66</v>
      </c>
      <c r="I87" s="23">
        <v>5.5</v>
      </c>
      <c r="J87" s="25">
        <v>40000</v>
      </c>
      <c r="K8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61475.08</v>
      </c>
      <c r="L8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61475.08</v>
      </c>
      <c r="M87" s="23" t="s">
        <v>17</v>
      </c>
      <c r="N87" s="23" t="s">
        <v>13</v>
      </c>
      <c r="O87" s="23"/>
    </row>
    <row r="88" spans="2:15" x14ac:dyDescent="0.25">
      <c r="B88" s="23"/>
      <c r="C88" s="23"/>
      <c r="D88" s="23"/>
      <c r="E88" s="23" t="s">
        <v>101</v>
      </c>
      <c r="F88" s="23" t="s">
        <v>12</v>
      </c>
      <c r="G88" s="24">
        <v>4</v>
      </c>
      <c r="H88" s="23">
        <v>190</v>
      </c>
      <c r="I88" s="23">
        <v>8.6</v>
      </c>
      <c r="J88" s="25">
        <v>40000</v>
      </c>
      <c r="K8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122429.6</v>
      </c>
      <c r="L8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122429.6</v>
      </c>
      <c r="M88" s="23" t="s">
        <v>17</v>
      </c>
      <c r="N88" s="23" t="s">
        <v>13</v>
      </c>
      <c r="O88" s="23"/>
    </row>
    <row r="89" spans="2:15" x14ac:dyDescent="0.25">
      <c r="B89" s="23"/>
      <c r="C89" s="23"/>
      <c r="D89" s="23" t="s">
        <v>298</v>
      </c>
      <c r="E89" s="23" t="s">
        <v>309</v>
      </c>
      <c r="F89" s="23" t="s">
        <v>46</v>
      </c>
      <c r="G89" s="24">
        <v>32</v>
      </c>
      <c r="H89" s="23">
        <v>3</v>
      </c>
      <c r="I89" s="23"/>
      <c r="J89" s="25"/>
      <c r="K8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336.6</v>
      </c>
      <c r="L8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336.6</v>
      </c>
      <c r="M89" s="23"/>
      <c r="N89" s="23" t="s">
        <v>13</v>
      </c>
      <c r="O89" s="23"/>
    </row>
    <row r="90" spans="2:15" x14ac:dyDescent="0.25">
      <c r="B90" s="23"/>
      <c r="C90" s="23"/>
      <c r="D90" s="23" t="s">
        <v>324</v>
      </c>
      <c r="E90" s="23" t="s">
        <v>325</v>
      </c>
      <c r="F90" s="23" t="s">
        <v>46</v>
      </c>
      <c r="G90" s="24">
        <v>32</v>
      </c>
      <c r="H90" s="23">
        <v>8</v>
      </c>
      <c r="I90" s="23"/>
      <c r="J90" s="25"/>
      <c r="K9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897.60000000000014</v>
      </c>
      <c r="L9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897.60000000000014</v>
      </c>
      <c r="M90" s="23"/>
      <c r="N90" s="23" t="s">
        <v>13</v>
      </c>
      <c r="O90" s="23"/>
    </row>
    <row r="91" spans="2:15" x14ac:dyDescent="0.25">
      <c r="B91" s="23"/>
      <c r="C91" s="23"/>
      <c r="D91" s="23" t="s">
        <v>104</v>
      </c>
      <c r="E91" s="23" t="s">
        <v>11</v>
      </c>
      <c r="F91" s="23" t="s">
        <v>12</v>
      </c>
      <c r="G91" s="24">
        <v>6</v>
      </c>
      <c r="H91" s="23">
        <v>600</v>
      </c>
      <c r="I91" s="23">
        <v>11</v>
      </c>
      <c r="J91" s="25">
        <v>0</v>
      </c>
      <c r="K9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390456</v>
      </c>
      <c r="L9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390456</v>
      </c>
      <c r="M91" s="23" t="s">
        <v>17</v>
      </c>
      <c r="N91" s="23" t="s">
        <v>13</v>
      </c>
      <c r="O91" s="23"/>
    </row>
    <row r="92" spans="2:15" x14ac:dyDescent="0.25">
      <c r="B92" s="23"/>
      <c r="C92" s="23"/>
      <c r="D92" s="23" t="s">
        <v>11</v>
      </c>
      <c r="E92" s="23" t="s">
        <v>105</v>
      </c>
      <c r="F92" s="23" t="s">
        <v>12</v>
      </c>
      <c r="G92" s="24">
        <v>2</v>
      </c>
      <c r="H92" s="23">
        <v>50</v>
      </c>
      <c r="I92" s="23">
        <v>3.9</v>
      </c>
      <c r="J92" s="25">
        <v>40000</v>
      </c>
      <c r="K9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50846</v>
      </c>
      <c r="L9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50846</v>
      </c>
      <c r="M92" s="23" t="s">
        <v>17</v>
      </c>
      <c r="N92" s="23" t="s">
        <v>13</v>
      </c>
      <c r="O92" s="23"/>
    </row>
    <row r="93" spans="2:15" x14ac:dyDescent="0.25">
      <c r="B93" s="23"/>
      <c r="C93" s="23"/>
      <c r="D93" s="23" t="s">
        <v>11</v>
      </c>
      <c r="E93" s="23" t="s">
        <v>106</v>
      </c>
      <c r="F93" s="23" t="s">
        <v>12</v>
      </c>
      <c r="G93" s="24">
        <v>3</v>
      </c>
      <c r="H93" s="23">
        <v>630</v>
      </c>
      <c r="I93" s="23">
        <v>5.5</v>
      </c>
      <c r="J93" s="25">
        <v>40000</v>
      </c>
      <c r="K9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244989.40000000002</v>
      </c>
      <c r="L9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244989.40000000002</v>
      </c>
      <c r="M93" s="23" t="s">
        <v>17</v>
      </c>
      <c r="N93" s="23" t="s">
        <v>13</v>
      </c>
      <c r="O93" s="23"/>
    </row>
    <row r="94" spans="2:15" x14ac:dyDescent="0.25">
      <c r="B94" s="23"/>
      <c r="C94" s="23"/>
      <c r="D94" s="23" t="s">
        <v>11</v>
      </c>
      <c r="E94" s="23" t="s">
        <v>107</v>
      </c>
      <c r="F94" s="23" t="s">
        <v>12</v>
      </c>
      <c r="G94" s="24">
        <v>3</v>
      </c>
      <c r="H94" s="23">
        <v>1400</v>
      </c>
      <c r="I94" s="23">
        <v>5.5</v>
      </c>
      <c r="J94" s="25">
        <v>40000</v>
      </c>
      <c r="K9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495532.00000000006</v>
      </c>
      <c r="L9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495532.00000000006</v>
      </c>
      <c r="M94" s="23" t="s">
        <v>17</v>
      </c>
      <c r="N94" s="23" t="s">
        <v>13</v>
      </c>
      <c r="O94" s="23"/>
    </row>
    <row r="95" spans="2:15" x14ac:dyDescent="0.25">
      <c r="B95" s="23"/>
      <c r="C95" s="23"/>
      <c r="D95" s="23" t="s">
        <v>104</v>
      </c>
      <c r="E95" s="23" t="s">
        <v>11</v>
      </c>
      <c r="F95" s="23" t="s">
        <v>12</v>
      </c>
      <c r="G95" s="24">
        <v>6</v>
      </c>
      <c r="H95" s="23">
        <v>9164</v>
      </c>
      <c r="I95" s="23">
        <v>6.4</v>
      </c>
      <c r="J95" s="25">
        <v>0</v>
      </c>
      <c r="K9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5963564.6400000006</v>
      </c>
      <c r="L9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5963564.6400000006</v>
      </c>
      <c r="M95" s="23" t="s">
        <v>17</v>
      </c>
      <c r="N95" s="23" t="s">
        <v>13</v>
      </c>
      <c r="O95" s="23"/>
    </row>
    <row r="96" spans="2:15" x14ac:dyDescent="0.25">
      <c r="B96" s="23"/>
      <c r="C96" s="23"/>
      <c r="D96" s="23" t="s">
        <v>11</v>
      </c>
      <c r="E96" s="23" t="s">
        <v>108</v>
      </c>
      <c r="F96" s="23" t="s">
        <v>12</v>
      </c>
      <c r="G96" s="24">
        <v>3</v>
      </c>
      <c r="H96" s="23">
        <v>401</v>
      </c>
      <c r="I96" s="23">
        <v>5.5</v>
      </c>
      <c r="J96" s="25">
        <v>40000</v>
      </c>
      <c r="K9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170477.38</v>
      </c>
      <c r="L9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170477.38</v>
      </c>
      <c r="M96" s="23" t="s">
        <v>17</v>
      </c>
      <c r="N96" s="23" t="s">
        <v>13</v>
      </c>
      <c r="O96" s="23"/>
    </row>
    <row r="97" spans="2:15" x14ac:dyDescent="0.25">
      <c r="B97" s="23"/>
      <c r="C97" s="23"/>
      <c r="D97" s="23"/>
      <c r="E97" s="23" t="s">
        <v>109</v>
      </c>
      <c r="F97" s="23" t="s">
        <v>12</v>
      </c>
      <c r="G97" s="24">
        <v>2</v>
      </c>
      <c r="H97" s="23">
        <v>130</v>
      </c>
      <c r="I97" s="23">
        <v>3.9</v>
      </c>
      <c r="J97" s="25">
        <v>10000</v>
      </c>
      <c r="K9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38199.600000000006</v>
      </c>
      <c r="L9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38199.600000000006</v>
      </c>
      <c r="M97" s="23" t="s">
        <v>17</v>
      </c>
      <c r="N97" s="23" t="s">
        <v>13</v>
      </c>
      <c r="O97" s="23"/>
    </row>
    <row r="98" spans="2:15" x14ac:dyDescent="0.25">
      <c r="B98" s="23"/>
      <c r="C98" s="23"/>
      <c r="D98" s="23" t="s">
        <v>11</v>
      </c>
      <c r="E98" s="23" t="s">
        <v>110</v>
      </c>
      <c r="F98" s="23" t="s">
        <v>12</v>
      </c>
      <c r="G98" s="24">
        <v>3</v>
      </c>
      <c r="H98" s="23">
        <v>58</v>
      </c>
      <c r="I98" s="23">
        <v>5.5</v>
      </c>
      <c r="J98" s="25">
        <v>40000</v>
      </c>
      <c r="K9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58872.04</v>
      </c>
      <c r="L9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58872.04</v>
      </c>
      <c r="M98" s="23" t="s">
        <v>17</v>
      </c>
      <c r="N98" s="23" t="s">
        <v>13</v>
      </c>
      <c r="O98" s="23"/>
    </row>
    <row r="99" spans="2:15" x14ac:dyDescent="0.25">
      <c r="B99" s="23"/>
      <c r="C99" s="23"/>
      <c r="D99" s="23" t="s">
        <v>11</v>
      </c>
      <c r="E99" s="23" t="s">
        <v>111</v>
      </c>
      <c r="F99" s="23" t="s">
        <v>12</v>
      </c>
      <c r="G99" s="24">
        <v>4</v>
      </c>
      <c r="H99" s="23">
        <v>500</v>
      </c>
      <c r="I99" s="23">
        <v>6</v>
      </c>
      <c r="J99" s="25">
        <v>40000</v>
      </c>
      <c r="K9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256920.00000000003</v>
      </c>
      <c r="L9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256920.00000000003</v>
      </c>
      <c r="M99" s="23" t="s">
        <v>17</v>
      </c>
      <c r="N99" s="23" t="s">
        <v>13</v>
      </c>
      <c r="O99" s="23"/>
    </row>
    <row r="100" spans="2:15" x14ac:dyDescent="0.25">
      <c r="B100" s="23"/>
      <c r="C100" s="23"/>
      <c r="D100" s="23"/>
      <c r="E100" s="23" t="s">
        <v>112</v>
      </c>
      <c r="F100" s="23" t="s">
        <v>12</v>
      </c>
      <c r="G100" s="24">
        <v>3</v>
      </c>
      <c r="H100" s="23">
        <v>298</v>
      </c>
      <c r="I100" s="23">
        <v>7.6</v>
      </c>
      <c r="J100" s="25">
        <v>40000</v>
      </c>
      <c r="K10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136963.24</v>
      </c>
      <c r="L10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136963.24</v>
      </c>
      <c r="M100" s="23" t="s">
        <v>17</v>
      </c>
      <c r="N100" s="23" t="s">
        <v>13</v>
      </c>
      <c r="O100" s="23"/>
    </row>
    <row r="101" spans="2:15" x14ac:dyDescent="0.25">
      <c r="B101" s="23"/>
      <c r="C101" s="23"/>
      <c r="D101" s="23" t="s">
        <v>113</v>
      </c>
      <c r="E101" s="23" t="s">
        <v>11</v>
      </c>
      <c r="F101" s="23" t="s">
        <v>12</v>
      </c>
      <c r="G101" s="24">
        <v>6</v>
      </c>
      <c r="H101" s="23">
        <v>2735</v>
      </c>
      <c r="I101" s="23">
        <v>6.4</v>
      </c>
      <c r="J101" s="25">
        <v>0</v>
      </c>
      <c r="K10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1779828.6</v>
      </c>
      <c r="L10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1779828.6</v>
      </c>
      <c r="M101" s="23" t="s">
        <v>17</v>
      </c>
      <c r="N101" s="23" t="s">
        <v>13</v>
      </c>
      <c r="O101" s="23"/>
    </row>
    <row r="102" spans="2:15" x14ac:dyDescent="0.25">
      <c r="B102" s="23"/>
      <c r="C102" s="23"/>
      <c r="D102" s="23" t="s">
        <v>11</v>
      </c>
      <c r="E102" s="23" t="s">
        <v>114</v>
      </c>
      <c r="F102" s="23" t="s">
        <v>12</v>
      </c>
      <c r="G102" s="24">
        <v>3</v>
      </c>
      <c r="H102" s="23">
        <v>220</v>
      </c>
      <c r="I102" s="23">
        <v>5.5</v>
      </c>
      <c r="J102" s="25">
        <v>40000</v>
      </c>
      <c r="K10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111583.6</v>
      </c>
      <c r="L10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111583.6</v>
      </c>
      <c r="M102" s="23" t="s">
        <v>17</v>
      </c>
      <c r="N102" s="23" t="s">
        <v>13</v>
      </c>
      <c r="O102" s="23"/>
    </row>
    <row r="103" spans="2:15" x14ac:dyDescent="0.25">
      <c r="B103" s="23"/>
      <c r="C103" s="23"/>
      <c r="D103" s="23" t="s">
        <v>11</v>
      </c>
      <c r="E103" s="23" t="s">
        <v>115</v>
      </c>
      <c r="F103" s="23" t="s">
        <v>12</v>
      </c>
      <c r="G103" s="24">
        <v>3</v>
      </c>
      <c r="H103" s="23">
        <v>356</v>
      </c>
      <c r="I103" s="23">
        <v>5.5</v>
      </c>
      <c r="J103" s="25">
        <v>40000</v>
      </c>
      <c r="K10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155835.28000000003</v>
      </c>
      <c r="L10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155835.28000000003</v>
      </c>
      <c r="M103" s="23" t="s">
        <v>17</v>
      </c>
      <c r="N103" s="23" t="s">
        <v>13</v>
      </c>
      <c r="O103" s="23"/>
    </row>
    <row r="104" spans="2:15" x14ac:dyDescent="0.25">
      <c r="B104" s="23"/>
      <c r="C104" s="23"/>
      <c r="D104" s="23"/>
      <c r="E104" s="23" t="s">
        <v>116</v>
      </c>
      <c r="F104" s="23" t="s">
        <v>12</v>
      </c>
      <c r="G104" s="24">
        <v>6</v>
      </c>
      <c r="H104" s="23">
        <v>237</v>
      </c>
      <c r="I104" s="23">
        <v>11</v>
      </c>
      <c r="J104" s="25">
        <v>20000</v>
      </c>
      <c r="K10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174230.12000000002</v>
      </c>
      <c r="L10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174230.12000000002</v>
      </c>
      <c r="M104" s="23" t="s">
        <v>17</v>
      </c>
      <c r="N104" s="23" t="s">
        <v>13</v>
      </c>
      <c r="O104" s="23"/>
    </row>
    <row r="105" spans="2:15" x14ac:dyDescent="0.25">
      <c r="B105" s="23"/>
      <c r="C105" s="23"/>
      <c r="D105" s="23" t="s">
        <v>11</v>
      </c>
      <c r="E105" s="23" t="s">
        <v>117</v>
      </c>
      <c r="F105" s="23" t="s">
        <v>12</v>
      </c>
      <c r="G105" s="24">
        <v>3</v>
      </c>
      <c r="H105" s="23">
        <v>25</v>
      </c>
      <c r="I105" s="23">
        <v>5.5</v>
      </c>
      <c r="J105" s="25">
        <v>40000</v>
      </c>
      <c r="K10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48134.5</v>
      </c>
      <c r="L10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48134.5</v>
      </c>
      <c r="M105" s="23" t="s">
        <v>17</v>
      </c>
      <c r="N105" s="23" t="s">
        <v>13</v>
      </c>
      <c r="O105" s="23"/>
    </row>
    <row r="106" spans="2:15" x14ac:dyDescent="0.25">
      <c r="B106" s="23"/>
      <c r="C106" s="23"/>
      <c r="D106" s="23" t="s">
        <v>11</v>
      </c>
      <c r="E106" s="23" t="s">
        <v>118</v>
      </c>
      <c r="F106" s="23" t="s">
        <v>12</v>
      </c>
      <c r="G106" s="24">
        <v>3</v>
      </c>
      <c r="H106" s="23">
        <v>600</v>
      </c>
      <c r="I106" s="23">
        <v>5.5</v>
      </c>
      <c r="J106" s="25">
        <v>40000</v>
      </c>
      <c r="K10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235228</v>
      </c>
      <c r="L10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235228</v>
      </c>
      <c r="M106" s="23" t="s">
        <v>17</v>
      </c>
      <c r="N106" s="23" t="s">
        <v>13</v>
      </c>
      <c r="O106" s="23"/>
    </row>
    <row r="107" spans="2:15" x14ac:dyDescent="0.25">
      <c r="B107" s="23"/>
      <c r="C107" s="23"/>
      <c r="D107" s="23" t="s">
        <v>119</v>
      </c>
      <c r="E107" s="23" t="s">
        <v>11</v>
      </c>
      <c r="F107" s="23" t="s">
        <v>12</v>
      </c>
      <c r="G107" s="24">
        <v>6</v>
      </c>
      <c r="H107" s="23">
        <v>680</v>
      </c>
      <c r="I107" s="23">
        <v>6.4</v>
      </c>
      <c r="J107" s="25">
        <v>0</v>
      </c>
      <c r="K10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442516.80000000005</v>
      </c>
      <c r="L10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442516.80000000005</v>
      </c>
      <c r="M107" s="23" t="s">
        <v>17</v>
      </c>
      <c r="N107" s="23" t="s">
        <v>13</v>
      </c>
      <c r="O107" s="23"/>
    </row>
    <row r="108" spans="2:15" x14ac:dyDescent="0.25">
      <c r="B108" s="23"/>
      <c r="C108" s="23"/>
      <c r="D108" s="23" t="s">
        <v>11</v>
      </c>
      <c r="E108" s="23" t="s">
        <v>120</v>
      </c>
      <c r="F108" s="23" t="s">
        <v>12</v>
      </c>
      <c r="G108" s="24">
        <v>3</v>
      </c>
      <c r="H108" s="23">
        <v>50</v>
      </c>
      <c r="I108" s="23">
        <v>5.5</v>
      </c>
      <c r="J108" s="25">
        <v>40000</v>
      </c>
      <c r="K10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56269</v>
      </c>
      <c r="L10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56269</v>
      </c>
      <c r="M108" s="23" t="s">
        <v>17</v>
      </c>
      <c r="N108" s="23" t="s">
        <v>13</v>
      </c>
      <c r="O108" s="23"/>
    </row>
    <row r="109" spans="2:15" x14ac:dyDescent="0.25">
      <c r="B109" s="23"/>
      <c r="C109" s="23"/>
      <c r="D109" s="23"/>
      <c r="E109" s="23" t="s">
        <v>121</v>
      </c>
      <c r="F109" s="23" t="s">
        <v>12</v>
      </c>
      <c r="G109" s="24">
        <v>3</v>
      </c>
      <c r="H109" s="23">
        <v>70</v>
      </c>
      <c r="I109" s="23">
        <v>7.6</v>
      </c>
      <c r="J109" s="25">
        <v>40000</v>
      </c>
      <c r="K10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62776.600000000006</v>
      </c>
      <c r="L10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62776.600000000006</v>
      </c>
      <c r="M109" s="23" t="s">
        <v>17</v>
      </c>
      <c r="N109" s="23" t="s">
        <v>13</v>
      </c>
      <c r="O109" s="23"/>
    </row>
    <row r="110" spans="2:15" x14ac:dyDescent="0.25">
      <c r="B110" s="23"/>
      <c r="C110" s="23"/>
      <c r="D110" s="23" t="s">
        <v>122</v>
      </c>
      <c r="E110" s="23" t="s">
        <v>11</v>
      </c>
      <c r="F110" s="23" t="s">
        <v>12</v>
      </c>
      <c r="G110" s="24">
        <v>4</v>
      </c>
      <c r="H110" s="23">
        <v>920</v>
      </c>
      <c r="I110" s="23">
        <v>6</v>
      </c>
      <c r="J110" s="25">
        <v>0</v>
      </c>
      <c r="K11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399132.80000000005</v>
      </c>
      <c r="L11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399132.80000000005</v>
      </c>
      <c r="M110" s="23" t="s">
        <v>17</v>
      </c>
      <c r="N110" s="23" t="s">
        <v>13</v>
      </c>
      <c r="O110" s="23"/>
    </row>
    <row r="111" spans="2:15" x14ac:dyDescent="0.25">
      <c r="B111" s="23"/>
      <c r="C111" s="23"/>
      <c r="D111" s="23" t="s">
        <v>11</v>
      </c>
      <c r="E111" s="23" t="s">
        <v>123</v>
      </c>
      <c r="F111" s="23" t="s">
        <v>12</v>
      </c>
      <c r="G111" s="24">
        <v>3</v>
      </c>
      <c r="H111" s="23">
        <v>37</v>
      </c>
      <c r="I111" s="23">
        <v>5.5</v>
      </c>
      <c r="J111" s="25">
        <v>40000</v>
      </c>
      <c r="K11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52039.06</v>
      </c>
      <c r="L11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52039.06</v>
      </c>
      <c r="M111" s="23" t="s">
        <v>17</v>
      </c>
      <c r="N111" s="23" t="s">
        <v>13</v>
      </c>
      <c r="O111" s="23"/>
    </row>
    <row r="112" spans="2:15" x14ac:dyDescent="0.25">
      <c r="B112" s="23"/>
      <c r="C112" s="23"/>
      <c r="D112" s="23" t="s">
        <v>11</v>
      </c>
      <c r="E112" s="23" t="s">
        <v>124</v>
      </c>
      <c r="F112" s="23" t="s">
        <v>12</v>
      </c>
      <c r="G112" s="24">
        <v>3</v>
      </c>
      <c r="H112" s="23">
        <v>1145</v>
      </c>
      <c r="I112" s="23">
        <v>5.5</v>
      </c>
      <c r="J112" s="25">
        <v>40000</v>
      </c>
      <c r="K11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412560.10000000003</v>
      </c>
      <c r="L11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412560.10000000003</v>
      </c>
      <c r="M112" s="23" t="s">
        <v>17</v>
      </c>
      <c r="N112" s="23" t="s">
        <v>13</v>
      </c>
      <c r="O112" s="23"/>
    </row>
    <row r="113" spans="2:16" x14ac:dyDescent="0.25">
      <c r="B113" s="23"/>
      <c r="C113" s="23"/>
      <c r="D113" s="23"/>
      <c r="E113" s="23" t="s">
        <v>125</v>
      </c>
      <c r="F113" s="23" t="s">
        <v>12</v>
      </c>
      <c r="G113" s="24">
        <v>3</v>
      </c>
      <c r="H113" s="23">
        <v>167</v>
      </c>
      <c r="I113" s="23">
        <v>7.6</v>
      </c>
      <c r="J113" s="25">
        <v>40000</v>
      </c>
      <c r="K11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94338.46</v>
      </c>
      <c r="L11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94338.46</v>
      </c>
      <c r="M113" s="23" t="s">
        <v>17</v>
      </c>
      <c r="N113" s="23" t="s">
        <v>13</v>
      </c>
      <c r="O113" s="23"/>
    </row>
    <row r="114" spans="2:16" x14ac:dyDescent="0.25">
      <c r="B114" s="23"/>
      <c r="C114" s="23"/>
      <c r="D114" s="23"/>
      <c r="E114" s="23" t="s">
        <v>126</v>
      </c>
      <c r="F114" s="23" t="s">
        <v>12</v>
      </c>
      <c r="G114" s="24">
        <v>3</v>
      </c>
      <c r="H114" s="23">
        <v>55</v>
      </c>
      <c r="I114" s="23">
        <v>5.49</v>
      </c>
      <c r="J114" s="25">
        <v>40000</v>
      </c>
      <c r="K11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57895.9</v>
      </c>
      <c r="L11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57895.9</v>
      </c>
      <c r="M114" s="23" t="s">
        <v>17</v>
      </c>
      <c r="N114" s="23" t="s">
        <v>13</v>
      </c>
      <c r="O114" s="23"/>
    </row>
    <row r="115" spans="2:16" x14ac:dyDescent="0.25">
      <c r="B115" s="23"/>
      <c r="C115" s="23"/>
      <c r="D115" s="23" t="s">
        <v>858</v>
      </c>
      <c r="E115" s="23"/>
      <c r="F115" s="23" t="s">
        <v>12</v>
      </c>
      <c r="G115" s="24">
        <v>6</v>
      </c>
      <c r="H115" s="23">
        <v>1642</v>
      </c>
      <c r="I115" s="23">
        <v>6.4</v>
      </c>
      <c r="J115" s="25">
        <v>0</v>
      </c>
      <c r="K11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1068547.9200000002</v>
      </c>
      <c r="L11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1068547.9200000002</v>
      </c>
      <c r="M115" s="23" t="s">
        <v>17</v>
      </c>
      <c r="N115" s="23" t="s">
        <v>13</v>
      </c>
      <c r="O115" s="23"/>
    </row>
    <row r="116" spans="2:16" x14ac:dyDescent="0.25">
      <c r="B116" s="23"/>
      <c r="C116" s="23"/>
      <c r="D116" s="23" t="s">
        <v>858</v>
      </c>
      <c r="E116" s="23"/>
      <c r="F116" s="23" t="s">
        <v>12</v>
      </c>
      <c r="G116" s="24">
        <v>3</v>
      </c>
      <c r="H116" s="23">
        <v>1991</v>
      </c>
      <c r="I116" s="23">
        <v>5.5</v>
      </c>
      <c r="J116" s="25">
        <v>0</v>
      </c>
      <c r="K11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647831.58000000007</v>
      </c>
      <c r="L11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647831.58000000007</v>
      </c>
      <c r="M116" s="23" t="s">
        <v>17</v>
      </c>
      <c r="N116" s="23" t="s">
        <v>13</v>
      </c>
      <c r="O116" s="23"/>
    </row>
    <row r="117" spans="2:16" x14ac:dyDescent="0.25">
      <c r="B117" s="23"/>
      <c r="C117" s="23"/>
      <c r="D117" s="23" t="s">
        <v>275</v>
      </c>
      <c r="E117" s="23" t="s">
        <v>330</v>
      </c>
      <c r="F117" s="23" t="s">
        <v>46</v>
      </c>
      <c r="G117" s="24">
        <v>63</v>
      </c>
      <c r="H117" s="23">
        <v>45.5</v>
      </c>
      <c r="I117" s="23"/>
      <c r="J117" s="25"/>
      <c r="K11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8508.5000000000018</v>
      </c>
      <c r="L11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8508.5000000000018</v>
      </c>
      <c r="M117" s="23"/>
      <c r="N117" s="23" t="s">
        <v>13</v>
      </c>
      <c r="O117" s="23"/>
    </row>
    <row r="118" spans="2:16" s="19" customFormat="1" x14ac:dyDescent="0.25">
      <c r="B118" s="23" t="s">
        <v>861</v>
      </c>
      <c r="C118" s="23" t="s">
        <v>859</v>
      </c>
      <c r="D118" s="23"/>
      <c r="E118" s="23" t="s">
        <v>860</v>
      </c>
      <c r="F118" s="23" t="s">
        <v>12</v>
      </c>
      <c r="G118" s="24">
        <v>3</v>
      </c>
      <c r="H118" s="23">
        <v>3</v>
      </c>
      <c r="I118" s="23"/>
      <c r="J118" s="25"/>
      <c r="K11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976.1400000000001</v>
      </c>
      <c r="L11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976.1400000000001</v>
      </c>
      <c r="M118" s="23"/>
      <c r="N118" s="23" t="s">
        <v>13</v>
      </c>
      <c r="O118" s="23"/>
    </row>
    <row r="119" spans="2:16" s="19" customFormat="1" x14ac:dyDescent="0.25">
      <c r="B119" s="23"/>
      <c r="C119" s="23"/>
      <c r="D119" s="23"/>
      <c r="E119" s="23"/>
      <c r="F119" s="23"/>
      <c r="G119" s="24"/>
      <c r="H119" s="23"/>
      <c r="I119" s="23"/>
      <c r="J119" s="25"/>
      <c r="K119" s="25"/>
      <c r="L11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0</v>
      </c>
      <c r="M119" s="23"/>
      <c r="N119" s="23"/>
      <c r="O119" s="23"/>
    </row>
    <row r="120" spans="2:16" s="19" customFormat="1" x14ac:dyDescent="0.25">
      <c r="B120" s="23" t="s">
        <v>128</v>
      </c>
      <c r="C120" s="23" t="s">
        <v>129</v>
      </c>
      <c r="D120" s="23"/>
      <c r="E120" s="23" t="s">
        <v>130</v>
      </c>
      <c r="F120" s="23" t="s">
        <v>12</v>
      </c>
      <c r="G120" s="24">
        <v>2</v>
      </c>
      <c r="H120" s="23">
        <v>2500</v>
      </c>
      <c r="I120" s="23">
        <v>3.9</v>
      </c>
      <c r="J120" s="25">
        <v>20000</v>
      </c>
      <c r="K12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562300</v>
      </c>
      <c r="L12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562300</v>
      </c>
      <c r="M120" s="23" t="s">
        <v>17</v>
      </c>
      <c r="N120" s="23" t="s">
        <v>13</v>
      </c>
      <c r="O120" s="23"/>
    </row>
    <row r="121" spans="2:16" x14ac:dyDescent="0.25">
      <c r="B121" s="23" t="s">
        <v>11</v>
      </c>
      <c r="C121" s="23" t="s">
        <v>11</v>
      </c>
      <c r="D121" s="23" t="s">
        <v>11</v>
      </c>
      <c r="E121" s="23" t="s">
        <v>131</v>
      </c>
      <c r="F121" s="23" t="s">
        <v>12</v>
      </c>
      <c r="G121" s="24">
        <v>3</v>
      </c>
      <c r="H121" s="23">
        <v>5745</v>
      </c>
      <c r="I121" s="23">
        <v>5.5</v>
      </c>
      <c r="J121" s="25">
        <v>40000</v>
      </c>
      <c r="K12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1909308.1</v>
      </c>
      <c r="L12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1909308.1</v>
      </c>
      <c r="M121" s="23" t="s">
        <v>17</v>
      </c>
      <c r="N121" s="23" t="s">
        <v>13</v>
      </c>
      <c r="O121" s="23"/>
      <c r="P121" s="19"/>
    </row>
    <row r="122" spans="2:16" x14ac:dyDescent="0.25">
      <c r="B122" s="23"/>
      <c r="C122" s="23"/>
      <c r="D122" s="23"/>
      <c r="E122" s="23" t="s">
        <v>132</v>
      </c>
      <c r="F122" s="23" t="s">
        <v>12</v>
      </c>
      <c r="G122" s="24">
        <v>3</v>
      </c>
      <c r="H122" s="23">
        <v>1230</v>
      </c>
      <c r="I122" s="23">
        <v>5.5</v>
      </c>
      <c r="J122" s="25">
        <v>40000</v>
      </c>
      <c r="K12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440217.4</v>
      </c>
      <c r="L12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440217.4</v>
      </c>
      <c r="M122" s="23" t="s">
        <v>17</v>
      </c>
      <c r="N122" s="23" t="s">
        <v>13</v>
      </c>
      <c r="O122" s="23"/>
    </row>
    <row r="123" spans="2:16" x14ac:dyDescent="0.25">
      <c r="B123" s="23"/>
      <c r="C123" s="23"/>
      <c r="D123" s="23"/>
      <c r="E123" s="23" t="s">
        <v>635</v>
      </c>
      <c r="F123" s="23" t="s">
        <v>12</v>
      </c>
      <c r="G123" s="24">
        <v>6</v>
      </c>
      <c r="H123" s="23">
        <v>7317.7</v>
      </c>
      <c r="I123" s="23"/>
      <c r="J123" s="25"/>
      <c r="K12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4762066.4519999996</v>
      </c>
      <c r="L12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4762066.4519999996</v>
      </c>
      <c r="M123" s="23"/>
      <c r="N123" s="23" t="s">
        <v>13</v>
      </c>
      <c r="O123" s="23"/>
    </row>
    <row r="124" spans="2:16" x14ac:dyDescent="0.25">
      <c r="B124" s="23"/>
      <c r="C124" s="23"/>
      <c r="D124" s="23"/>
      <c r="E124" s="23" t="s">
        <v>884</v>
      </c>
      <c r="F124" s="23" t="s">
        <v>12</v>
      </c>
      <c r="G124" s="24">
        <v>6</v>
      </c>
      <c r="H124" s="23">
        <v>696</v>
      </c>
      <c r="I124" s="23"/>
      <c r="J124" s="25"/>
      <c r="K12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452928.96</v>
      </c>
      <c r="L12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452928.96</v>
      </c>
      <c r="M124" s="23"/>
      <c r="N124" s="23" t="s">
        <v>13</v>
      </c>
      <c r="O124" s="23"/>
    </row>
    <row r="125" spans="2:16" x14ac:dyDescent="0.25">
      <c r="B125" s="23"/>
      <c r="C125" s="23"/>
      <c r="D125" s="23"/>
      <c r="E125" s="23"/>
      <c r="F125" s="23"/>
      <c r="G125" s="24"/>
      <c r="H125" s="23"/>
      <c r="I125" s="23"/>
      <c r="J125" s="25"/>
      <c r="K125" s="25"/>
      <c r="L12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0</v>
      </c>
      <c r="M125" s="23"/>
      <c r="N125" s="23"/>
      <c r="O125" s="23"/>
    </row>
    <row r="126" spans="2:16" x14ac:dyDescent="0.25">
      <c r="B126" s="23"/>
      <c r="C126" s="23"/>
      <c r="D126" s="23"/>
      <c r="E126" s="23" t="s">
        <v>133</v>
      </c>
      <c r="F126" s="23" t="s">
        <v>12</v>
      </c>
      <c r="G126" s="24">
        <v>3</v>
      </c>
      <c r="H126" s="23">
        <v>135</v>
      </c>
      <c r="I126" s="23" t="s">
        <v>41</v>
      </c>
      <c r="J126" s="25">
        <v>40000</v>
      </c>
      <c r="K12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83926.3</v>
      </c>
      <c r="L12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83926.3</v>
      </c>
      <c r="M126" s="23" t="s">
        <v>17</v>
      </c>
      <c r="N126" s="23" t="s">
        <v>13</v>
      </c>
      <c r="O126" s="23"/>
    </row>
    <row r="127" spans="2:16" x14ac:dyDescent="0.25">
      <c r="B127" s="23" t="s">
        <v>134</v>
      </c>
      <c r="C127" s="23" t="s">
        <v>135</v>
      </c>
      <c r="D127" s="23" t="s">
        <v>11</v>
      </c>
      <c r="E127" s="23" t="s">
        <v>11</v>
      </c>
      <c r="F127" s="23" t="s">
        <v>12</v>
      </c>
      <c r="G127" s="24">
        <v>6</v>
      </c>
      <c r="H127" s="23">
        <v>7771</v>
      </c>
      <c r="I127" s="23">
        <v>6.4</v>
      </c>
      <c r="J127" s="25">
        <v>0</v>
      </c>
      <c r="K12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5057055.96</v>
      </c>
      <c r="L12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5057055.96</v>
      </c>
      <c r="M127" s="23" t="s">
        <v>17</v>
      </c>
      <c r="N127" s="23" t="s">
        <v>13</v>
      </c>
      <c r="O127" s="23"/>
    </row>
    <row r="128" spans="2:16" x14ac:dyDescent="0.25">
      <c r="B128" s="23"/>
      <c r="C128" s="23"/>
      <c r="D128" s="23" t="s">
        <v>136</v>
      </c>
      <c r="E128" s="23"/>
      <c r="F128" s="23"/>
      <c r="G128" s="24"/>
      <c r="H128" s="23"/>
      <c r="I128" s="23"/>
      <c r="J128" s="25">
        <v>300000</v>
      </c>
      <c r="K12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300000</v>
      </c>
      <c r="L12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300000</v>
      </c>
      <c r="M128" s="23" t="s">
        <v>17</v>
      </c>
      <c r="N128" s="23" t="s">
        <v>13</v>
      </c>
      <c r="O128" s="23"/>
    </row>
    <row r="129" spans="2:15" x14ac:dyDescent="0.25">
      <c r="B129" s="23"/>
      <c r="C129" s="23" t="s">
        <v>11</v>
      </c>
      <c r="D129" s="23" t="s">
        <v>11</v>
      </c>
      <c r="E129" s="23" t="s">
        <v>137</v>
      </c>
      <c r="F129" s="23" t="s">
        <v>12</v>
      </c>
      <c r="G129" s="24">
        <v>3</v>
      </c>
      <c r="H129" s="23">
        <v>115</v>
      </c>
      <c r="I129" s="23">
        <v>5.5</v>
      </c>
      <c r="J129" s="25">
        <v>40000</v>
      </c>
      <c r="K12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77418.700000000012</v>
      </c>
      <c r="L12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77418.700000000012</v>
      </c>
      <c r="M129" s="23" t="s">
        <v>17</v>
      </c>
      <c r="N129" s="23" t="s">
        <v>13</v>
      </c>
      <c r="O129" s="23"/>
    </row>
    <row r="130" spans="2:15" x14ac:dyDescent="0.25">
      <c r="B130" s="23" t="s">
        <v>11</v>
      </c>
      <c r="C130" s="23" t="s">
        <v>11</v>
      </c>
      <c r="D130" s="23" t="s">
        <v>11</v>
      </c>
      <c r="E130" s="23" t="s">
        <v>138</v>
      </c>
      <c r="F130" s="23" t="s">
        <v>12</v>
      </c>
      <c r="G130" s="24">
        <v>3</v>
      </c>
      <c r="H130" s="23">
        <v>3</v>
      </c>
      <c r="I130" s="23">
        <v>5.5</v>
      </c>
      <c r="J130" s="25">
        <v>20000</v>
      </c>
      <c r="K13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20976.14</v>
      </c>
      <c r="L13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20976.14</v>
      </c>
      <c r="M130" s="23" t="s">
        <v>17</v>
      </c>
      <c r="N130" s="23" t="s">
        <v>13</v>
      </c>
      <c r="O130" s="23"/>
    </row>
    <row r="131" spans="2:15" x14ac:dyDescent="0.25">
      <c r="B131" s="23" t="s">
        <v>11</v>
      </c>
      <c r="C131" s="23" t="s">
        <v>11</v>
      </c>
      <c r="D131" s="23" t="s">
        <v>11</v>
      </c>
      <c r="E131" s="23" t="s">
        <v>139</v>
      </c>
      <c r="F131" s="23" t="s">
        <v>12</v>
      </c>
      <c r="G131" s="24">
        <v>2</v>
      </c>
      <c r="H131" s="23">
        <v>17</v>
      </c>
      <c r="I131" s="23">
        <v>3.9</v>
      </c>
      <c r="J131" s="25">
        <v>20000</v>
      </c>
      <c r="K13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23687.64</v>
      </c>
      <c r="L13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23687.64</v>
      </c>
      <c r="M131" s="23" t="s">
        <v>17</v>
      </c>
      <c r="N131" s="23" t="s">
        <v>13</v>
      </c>
      <c r="O131" s="23"/>
    </row>
    <row r="132" spans="2:15" x14ac:dyDescent="0.25">
      <c r="B132" s="23" t="s">
        <v>11</v>
      </c>
      <c r="C132" s="23" t="s">
        <v>11</v>
      </c>
      <c r="D132" s="23" t="s">
        <v>11</v>
      </c>
      <c r="E132" s="23" t="s">
        <v>140</v>
      </c>
      <c r="F132" s="23" t="s">
        <v>12</v>
      </c>
      <c r="G132" s="24">
        <v>3</v>
      </c>
      <c r="H132" s="23">
        <v>150</v>
      </c>
      <c r="I132" s="23">
        <v>5.5</v>
      </c>
      <c r="J132" s="25">
        <v>40000</v>
      </c>
      <c r="K13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88807</v>
      </c>
      <c r="L13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88807</v>
      </c>
      <c r="M132" s="23" t="s">
        <v>17</v>
      </c>
      <c r="N132" s="23" t="s">
        <v>13</v>
      </c>
      <c r="O132" s="23"/>
    </row>
    <row r="133" spans="2:15" x14ac:dyDescent="0.25">
      <c r="B133" s="23"/>
      <c r="C133" s="23"/>
      <c r="D133" s="23"/>
      <c r="E133" s="23" t="s">
        <v>141</v>
      </c>
      <c r="F133" s="23" t="s">
        <v>12</v>
      </c>
      <c r="G133" s="24">
        <v>3</v>
      </c>
      <c r="H133" s="23">
        <v>14</v>
      </c>
      <c r="I133" s="23" t="s">
        <v>41</v>
      </c>
      <c r="J133" s="25">
        <v>40000</v>
      </c>
      <c r="K13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44555.32</v>
      </c>
      <c r="L13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44555.32</v>
      </c>
      <c r="M133" s="23" t="s">
        <v>17</v>
      </c>
      <c r="N133" s="23" t="s">
        <v>13</v>
      </c>
      <c r="O133" s="23"/>
    </row>
    <row r="134" spans="2:15" x14ac:dyDescent="0.25">
      <c r="B134" s="23"/>
      <c r="C134" s="23"/>
      <c r="D134" s="23" t="s">
        <v>298</v>
      </c>
      <c r="E134" s="23" t="s">
        <v>332</v>
      </c>
      <c r="F134" s="23" t="s">
        <v>46</v>
      </c>
      <c r="G134" s="24">
        <v>63</v>
      </c>
      <c r="H134" s="23">
        <v>77</v>
      </c>
      <c r="I134" s="23"/>
      <c r="J134" s="25"/>
      <c r="K13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14399.000000000002</v>
      </c>
      <c r="L13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14399.000000000002</v>
      </c>
      <c r="M134" s="23"/>
      <c r="N134" s="23" t="s">
        <v>13</v>
      </c>
      <c r="O134" s="23"/>
    </row>
    <row r="135" spans="2:15" x14ac:dyDescent="0.25">
      <c r="B135" s="23"/>
      <c r="C135" s="23"/>
      <c r="D135" s="23"/>
      <c r="E135" s="23" t="s">
        <v>143</v>
      </c>
      <c r="F135" s="23" t="s">
        <v>12</v>
      </c>
      <c r="G135" s="24">
        <v>6</v>
      </c>
      <c r="H135" s="23">
        <v>588</v>
      </c>
      <c r="I135" s="23">
        <v>7.11</v>
      </c>
      <c r="J135" s="25">
        <v>40000</v>
      </c>
      <c r="K13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422646.88</v>
      </c>
      <c r="L13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422646.88</v>
      </c>
      <c r="M135" s="23" t="s">
        <v>17</v>
      </c>
      <c r="N135" s="23" t="s">
        <v>13</v>
      </c>
      <c r="O135" s="23"/>
    </row>
    <row r="136" spans="2:15" x14ac:dyDescent="0.25">
      <c r="B136" s="23"/>
      <c r="C136" s="23"/>
      <c r="D136" s="23"/>
      <c r="E136" s="23"/>
      <c r="F136" s="23" t="s">
        <v>12</v>
      </c>
      <c r="G136" s="24">
        <v>3</v>
      </c>
      <c r="H136" s="23">
        <v>66</v>
      </c>
      <c r="I136" s="23">
        <v>5.49</v>
      </c>
      <c r="J136" s="25">
        <v>0</v>
      </c>
      <c r="K13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21475.08</v>
      </c>
      <c r="L13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21475.08</v>
      </c>
      <c r="M136" s="23" t="s">
        <v>17</v>
      </c>
      <c r="N136" s="23" t="s">
        <v>13</v>
      </c>
      <c r="O136" s="23"/>
    </row>
    <row r="137" spans="2:15" x14ac:dyDescent="0.25">
      <c r="B137" s="23" t="s">
        <v>144</v>
      </c>
      <c r="C137" s="23" t="s">
        <v>145</v>
      </c>
      <c r="D137" s="23"/>
      <c r="E137" s="23"/>
      <c r="F137" s="23" t="s">
        <v>12</v>
      </c>
      <c r="G137" s="24">
        <v>6</v>
      </c>
      <c r="H137" s="23">
        <v>2719.5</v>
      </c>
      <c r="I137" s="23">
        <v>7.11</v>
      </c>
      <c r="J137" s="25">
        <v>0</v>
      </c>
      <c r="K13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1769741.82</v>
      </c>
      <c r="L13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1769741.82</v>
      </c>
      <c r="M137" s="23" t="s">
        <v>17</v>
      </c>
      <c r="N137" s="23" t="s">
        <v>13</v>
      </c>
      <c r="O137" s="23"/>
    </row>
    <row r="138" spans="2:15" x14ac:dyDescent="0.25">
      <c r="B138" s="23"/>
      <c r="C138" s="23"/>
      <c r="D138" s="23"/>
      <c r="E138" s="23" t="s">
        <v>146</v>
      </c>
      <c r="F138" s="23" t="s">
        <v>12</v>
      </c>
      <c r="G138" s="24">
        <v>3</v>
      </c>
      <c r="H138" s="23">
        <v>103</v>
      </c>
      <c r="I138" s="23">
        <v>5.5</v>
      </c>
      <c r="J138" s="25">
        <v>20000</v>
      </c>
      <c r="K13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53514.14</v>
      </c>
      <c r="L13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53514.14</v>
      </c>
      <c r="M138" s="23" t="s">
        <v>17</v>
      </c>
      <c r="N138" s="23" t="s">
        <v>13</v>
      </c>
      <c r="O138" s="23"/>
    </row>
    <row r="139" spans="2:15" x14ac:dyDescent="0.25">
      <c r="B139" s="23"/>
      <c r="C139" s="23"/>
      <c r="D139" s="23"/>
      <c r="E139" s="23" t="s">
        <v>147</v>
      </c>
      <c r="F139" s="23" t="s">
        <v>12</v>
      </c>
      <c r="G139" s="24">
        <v>3</v>
      </c>
      <c r="H139" s="23">
        <v>1419</v>
      </c>
      <c r="I139" s="23">
        <v>5.5</v>
      </c>
      <c r="J139" s="25">
        <v>20000</v>
      </c>
      <c r="K13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481714.22000000003</v>
      </c>
      <c r="L13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481714.22000000003</v>
      </c>
      <c r="M139" s="23" t="s">
        <v>17</v>
      </c>
      <c r="N139" s="23" t="s">
        <v>13</v>
      </c>
      <c r="O139" s="23"/>
    </row>
    <row r="140" spans="2:15" x14ac:dyDescent="0.25">
      <c r="B140" s="23"/>
      <c r="C140" s="23"/>
      <c r="D140" s="23"/>
      <c r="E140" s="23" t="s">
        <v>148</v>
      </c>
      <c r="F140" s="23" t="s">
        <v>12</v>
      </c>
      <c r="G140" s="24">
        <v>3</v>
      </c>
      <c r="H140" s="23">
        <v>925</v>
      </c>
      <c r="I140" s="23">
        <v>5.5</v>
      </c>
      <c r="J140" s="25">
        <v>20000</v>
      </c>
      <c r="K14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320976.5</v>
      </c>
      <c r="L14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320976.5</v>
      </c>
      <c r="M140" s="23" t="s">
        <v>17</v>
      </c>
      <c r="N140" s="23" t="s">
        <v>13</v>
      </c>
      <c r="O140" s="23"/>
    </row>
    <row r="141" spans="2:15" x14ac:dyDescent="0.25">
      <c r="B141" s="23"/>
      <c r="C141" s="23"/>
      <c r="D141" s="23"/>
      <c r="E141" s="23" t="s">
        <v>149</v>
      </c>
      <c r="F141" s="23" t="s">
        <v>12</v>
      </c>
      <c r="G141" s="24">
        <v>3</v>
      </c>
      <c r="H141" s="23">
        <v>12</v>
      </c>
      <c r="I141" s="23">
        <v>7.6</v>
      </c>
      <c r="J141" s="25">
        <v>20000</v>
      </c>
      <c r="K14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23904.560000000001</v>
      </c>
      <c r="L14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23904.560000000001</v>
      </c>
      <c r="M141" s="23" t="s">
        <v>17</v>
      </c>
      <c r="N141" s="23" t="s">
        <v>13</v>
      </c>
      <c r="O141" s="23"/>
    </row>
    <row r="142" spans="2:15" x14ac:dyDescent="0.25">
      <c r="B142" s="23" t="s">
        <v>11</v>
      </c>
      <c r="C142" s="23" t="s">
        <v>11</v>
      </c>
      <c r="D142" s="23" t="s">
        <v>150</v>
      </c>
      <c r="E142" s="23" t="s">
        <v>11</v>
      </c>
      <c r="F142" s="23" t="s">
        <v>12</v>
      </c>
      <c r="G142" s="24">
        <v>4</v>
      </c>
      <c r="H142" s="23">
        <v>3900</v>
      </c>
      <c r="I142" s="23">
        <v>6</v>
      </c>
      <c r="J142" s="25">
        <v>0</v>
      </c>
      <c r="K14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1691976.0000000002</v>
      </c>
      <c r="L14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1691976.0000000002</v>
      </c>
      <c r="M142" s="23" t="s">
        <v>17</v>
      </c>
      <c r="N142" s="23" t="s">
        <v>13</v>
      </c>
      <c r="O142" s="23"/>
    </row>
    <row r="143" spans="2:15" x14ac:dyDescent="0.25">
      <c r="B143" s="23" t="s">
        <v>11</v>
      </c>
      <c r="C143" s="23" t="s">
        <v>11</v>
      </c>
      <c r="D143" s="23" t="s">
        <v>11</v>
      </c>
      <c r="E143" s="23" t="s">
        <v>151</v>
      </c>
      <c r="F143" s="23" t="s">
        <v>12</v>
      </c>
      <c r="G143" s="24">
        <v>3</v>
      </c>
      <c r="H143" s="23">
        <v>200</v>
      </c>
      <c r="I143" s="23">
        <v>5.5</v>
      </c>
      <c r="J143" s="25">
        <v>40000</v>
      </c>
      <c r="K14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105076</v>
      </c>
      <c r="L14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105076</v>
      </c>
      <c r="M143" s="23" t="s">
        <v>17</v>
      </c>
      <c r="N143" s="23" t="s">
        <v>13</v>
      </c>
      <c r="O143" s="23"/>
    </row>
    <row r="144" spans="2:15" x14ac:dyDescent="0.25">
      <c r="B144" s="23" t="s">
        <v>11</v>
      </c>
      <c r="C144" s="23" t="s">
        <v>11</v>
      </c>
      <c r="D144" s="23" t="s">
        <v>11</v>
      </c>
      <c r="E144" s="23" t="s">
        <v>152</v>
      </c>
      <c r="F144" s="23" t="s">
        <v>12</v>
      </c>
      <c r="G144" s="24">
        <v>3</v>
      </c>
      <c r="H144" s="23">
        <v>100</v>
      </c>
      <c r="I144" s="23">
        <v>5.5</v>
      </c>
      <c r="J144" s="25">
        <v>40000</v>
      </c>
      <c r="K14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72538</v>
      </c>
      <c r="L14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72538</v>
      </c>
      <c r="M144" s="23" t="s">
        <v>17</v>
      </c>
      <c r="N144" s="23" t="s">
        <v>13</v>
      </c>
      <c r="O144" s="23"/>
    </row>
    <row r="145" spans="2:15" x14ac:dyDescent="0.25">
      <c r="B145" s="23"/>
      <c r="C145" s="23"/>
      <c r="D145" s="23"/>
      <c r="E145" s="23" t="s">
        <v>153</v>
      </c>
      <c r="F145" s="23" t="s">
        <v>12</v>
      </c>
      <c r="G145" s="24">
        <v>1</v>
      </c>
      <c r="H145" s="23">
        <v>40</v>
      </c>
      <c r="I145" s="23">
        <v>4.5999999999999996</v>
      </c>
      <c r="J145" s="25">
        <v>10000</v>
      </c>
      <c r="K14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14338.400000000001</v>
      </c>
      <c r="L14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14338.400000000001</v>
      </c>
      <c r="M145" s="23" t="s">
        <v>17</v>
      </c>
      <c r="N145" s="23" t="s">
        <v>13</v>
      </c>
      <c r="O145" s="23"/>
    </row>
    <row r="146" spans="2:15" x14ac:dyDescent="0.25">
      <c r="B146" s="23"/>
      <c r="C146" s="23"/>
      <c r="D146" s="23"/>
      <c r="E146" s="23" t="s">
        <v>154</v>
      </c>
      <c r="F146" s="23" t="s">
        <v>12</v>
      </c>
      <c r="G146" s="24">
        <v>2</v>
      </c>
      <c r="H146" s="23">
        <v>341</v>
      </c>
      <c r="I146" s="23">
        <v>3.91</v>
      </c>
      <c r="J146" s="25">
        <v>10000</v>
      </c>
      <c r="K14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83969.72</v>
      </c>
      <c r="L14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83969.72</v>
      </c>
      <c r="M146" s="23" t="s">
        <v>17</v>
      </c>
      <c r="N146" s="23" t="s">
        <v>13</v>
      </c>
      <c r="O146" s="23"/>
    </row>
    <row r="147" spans="2:15" x14ac:dyDescent="0.25">
      <c r="B147" s="23"/>
      <c r="C147" s="23"/>
      <c r="D147" s="23" t="s">
        <v>155</v>
      </c>
      <c r="E147" s="23" t="s">
        <v>156</v>
      </c>
      <c r="F147" s="23" t="s">
        <v>12</v>
      </c>
      <c r="G147" s="24">
        <v>3</v>
      </c>
      <c r="H147" s="23">
        <v>1700</v>
      </c>
      <c r="I147" s="23">
        <v>7.6</v>
      </c>
      <c r="J147" s="25">
        <v>40000</v>
      </c>
      <c r="K14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593146</v>
      </c>
      <c r="L14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593146</v>
      </c>
      <c r="M147" s="23" t="s">
        <v>17</v>
      </c>
      <c r="N147" s="23" t="s">
        <v>13</v>
      </c>
      <c r="O147" s="23"/>
    </row>
    <row r="148" spans="2:15" x14ac:dyDescent="0.25">
      <c r="B148" s="23"/>
      <c r="C148" s="23"/>
      <c r="D148" s="23"/>
      <c r="E148" s="23" t="s">
        <v>157</v>
      </c>
      <c r="F148" s="23" t="s">
        <v>12</v>
      </c>
      <c r="G148" s="24">
        <v>4</v>
      </c>
      <c r="H148" s="23">
        <v>1797</v>
      </c>
      <c r="I148" s="23">
        <v>6.02</v>
      </c>
      <c r="J148" s="25">
        <v>40000</v>
      </c>
      <c r="K14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819610.4800000001</v>
      </c>
      <c r="L14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819610.4800000001</v>
      </c>
      <c r="M148" s="23" t="s">
        <v>17</v>
      </c>
      <c r="N148" s="23" t="s">
        <v>13</v>
      </c>
      <c r="O148" s="23"/>
    </row>
    <row r="149" spans="2:15" x14ac:dyDescent="0.25">
      <c r="B149" s="23"/>
      <c r="C149" s="23"/>
      <c r="D149" s="23"/>
      <c r="E149" s="23" t="s">
        <v>158</v>
      </c>
      <c r="F149" s="23" t="s">
        <v>12</v>
      </c>
      <c r="G149" s="24">
        <v>6</v>
      </c>
      <c r="H149" s="23">
        <v>372</v>
      </c>
      <c r="I149" s="23">
        <v>7.11</v>
      </c>
      <c r="J149" s="25">
        <v>100000</v>
      </c>
      <c r="K14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342082.72000000003</v>
      </c>
      <c r="L14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342082.72000000003</v>
      </c>
      <c r="M149" s="23" t="s">
        <v>17</v>
      </c>
      <c r="N149" s="23" t="s">
        <v>13</v>
      </c>
      <c r="O149" s="23"/>
    </row>
    <row r="150" spans="2:15" x14ac:dyDescent="0.25">
      <c r="B150" s="23"/>
      <c r="C150" s="23"/>
      <c r="D150" s="23"/>
      <c r="E150" s="23" t="s">
        <v>159</v>
      </c>
      <c r="F150" s="23" t="s">
        <v>12</v>
      </c>
      <c r="G150" s="24">
        <v>2</v>
      </c>
      <c r="H150" s="23">
        <v>30</v>
      </c>
      <c r="I150" s="23">
        <v>3.91</v>
      </c>
      <c r="J150" s="25">
        <v>20000</v>
      </c>
      <c r="K15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26507.599999999999</v>
      </c>
      <c r="L15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26507.599999999999</v>
      </c>
      <c r="M150" s="23" t="s">
        <v>17</v>
      </c>
      <c r="N150" s="23" t="s">
        <v>13</v>
      </c>
      <c r="O150" s="23"/>
    </row>
    <row r="151" spans="2:15" x14ac:dyDescent="0.25">
      <c r="B151" s="23"/>
      <c r="C151" s="23"/>
      <c r="D151" s="23" t="s">
        <v>212</v>
      </c>
      <c r="E151" s="23"/>
      <c r="F151" s="23" t="s">
        <v>12</v>
      </c>
      <c r="G151" s="24">
        <v>2</v>
      </c>
      <c r="H151" s="23">
        <v>24</v>
      </c>
      <c r="I151" s="23"/>
      <c r="J151" s="25"/>
      <c r="K15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5206.08</v>
      </c>
      <c r="L15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5206.08</v>
      </c>
      <c r="M151" s="23"/>
      <c r="N151" s="23" t="s">
        <v>13</v>
      </c>
      <c r="O151" s="23"/>
    </row>
    <row r="152" spans="2:15" x14ac:dyDescent="0.25">
      <c r="B152" s="23"/>
      <c r="C152" s="23"/>
      <c r="D152" s="23" t="s">
        <v>272</v>
      </c>
      <c r="E152" s="23" t="s">
        <v>333</v>
      </c>
      <c r="F152" s="23" t="s">
        <v>46</v>
      </c>
      <c r="G152" s="24">
        <v>63</v>
      </c>
      <c r="H152" s="23">
        <v>108</v>
      </c>
      <c r="I152" s="23"/>
      <c r="J152" s="25"/>
      <c r="K15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20196.000000000004</v>
      </c>
      <c r="L15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20196.000000000004</v>
      </c>
      <c r="M152" s="23"/>
      <c r="N152" s="23" t="s">
        <v>13</v>
      </c>
      <c r="O152" s="23"/>
    </row>
    <row r="153" spans="2:15" x14ac:dyDescent="0.25">
      <c r="B153" s="23"/>
      <c r="C153" s="23"/>
      <c r="D153" s="23" t="s">
        <v>359</v>
      </c>
      <c r="E153" s="23"/>
      <c r="F153" s="23" t="s">
        <v>46</v>
      </c>
      <c r="G153" s="24">
        <v>110</v>
      </c>
      <c r="H153" s="23">
        <v>1.7</v>
      </c>
      <c r="I153" s="23"/>
      <c r="J153" s="25"/>
      <c r="K15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508.64000000000004</v>
      </c>
      <c r="L15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508.64000000000004</v>
      </c>
      <c r="M153" s="23"/>
      <c r="N153" s="23" t="s">
        <v>13</v>
      </c>
      <c r="O153" s="23"/>
    </row>
    <row r="154" spans="2:15" x14ac:dyDescent="0.25">
      <c r="B154" s="23"/>
      <c r="C154" s="23"/>
      <c r="D154" s="23" t="s">
        <v>360</v>
      </c>
      <c r="E154" s="23"/>
      <c r="F154" s="23" t="s">
        <v>46</v>
      </c>
      <c r="G154" s="24">
        <v>110</v>
      </c>
      <c r="H154" s="23">
        <v>2</v>
      </c>
      <c r="I154" s="23"/>
      <c r="J154" s="25"/>
      <c r="K15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598.40000000000009</v>
      </c>
      <c r="L15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598.40000000000009</v>
      </c>
      <c r="M154" s="23"/>
      <c r="N154" s="23" t="s">
        <v>13</v>
      </c>
      <c r="O154" s="23"/>
    </row>
    <row r="155" spans="2:15" x14ac:dyDescent="0.25">
      <c r="B155" s="23"/>
      <c r="C155" s="23"/>
      <c r="D155" s="23" t="s">
        <v>361</v>
      </c>
      <c r="E155" s="23"/>
      <c r="F155" s="23" t="s">
        <v>46</v>
      </c>
      <c r="G155" s="24">
        <v>63</v>
      </c>
      <c r="H155" s="23">
        <v>3</v>
      </c>
      <c r="I155" s="23"/>
      <c r="J155" s="25"/>
      <c r="K15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561.00000000000011</v>
      </c>
      <c r="L15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561.00000000000011</v>
      </c>
      <c r="M155" s="23"/>
      <c r="N155" s="23" t="s">
        <v>13</v>
      </c>
      <c r="O155" s="23"/>
    </row>
    <row r="156" spans="2:15" x14ac:dyDescent="0.25">
      <c r="B156" s="23"/>
      <c r="C156" s="23"/>
      <c r="D156" s="23" t="s">
        <v>362</v>
      </c>
      <c r="E156" s="23"/>
      <c r="F156" s="23" t="s">
        <v>46</v>
      </c>
      <c r="G156" s="24">
        <v>63</v>
      </c>
      <c r="H156" s="23">
        <v>0.9</v>
      </c>
      <c r="I156" s="23"/>
      <c r="J156" s="25"/>
      <c r="K15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168.30000000000004</v>
      </c>
      <c r="L15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168.30000000000004</v>
      </c>
      <c r="M156" s="23"/>
      <c r="N156" s="23" t="s">
        <v>13</v>
      </c>
      <c r="O156" s="23"/>
    </row>
    <row r="157" spans="2:15" x14ac:dyDescent="0.25">
      <c r="B157" s="23"/>
      <c r="C157" s="23"/>
      <c r="D157" s="23" t="s">
        <v>160</v>
      </c>
      <c r="E157" s="23" t="s">
        <v>161</v>
      </c>
      <c r="F157" s="23" t="s">
        <v>12</v>
      </c>
      <c r="G157" s="24">
        <v>3</v>
      </c>
      <c r="H157" s="23">
        <v>68</v>
      </c>
      <c r="I157" s="23">
        <v>5.5</v>
      </c>
      <c r="J157" s="25">
        <v>20000</v>
      </c>
      <c r="K15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42125.84</v>
      </c>
      <c r="L15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42125.84</v>
      </c>
      <c r="M157" s="23" t="s">
        <v>17</v>
      </c>
      <c r="N157" s="23" t="s">
        <v>13</v>
      </c>
      <c r="O157" s="23"/>
    </row>
    <row r="158" spans="2:15" x14ac:dyDescent="0.25">
      <c r="B158" s="23"/>
      <c r="C158" s="23"/>
      <c r="D158" s="23" t="s">
        <v>162</v>
      </c>
      <c r="E158" s="23"/>
      <c r="F158" s="23" t="s">
        <v>12</v>
      </c>
      <c r="G158" s="24">
        <v>3</v>
      </c>
      <c r="H158" s="23">
        <v>5201</v>
      </c>
      <c r="I158" s="23">
        <v>5.49</v>
      </c>
      <c r="J158" s="25">
        <v>0</v>
      </c>
      <c r="K15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1692301.3800000001</v>
      </c>
      <c r="L15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1692301.3800000001</v>
      </c>
      <c r="M158" s="23" t="s">
        <v>17</v>
      </c>
      <c r="N158" s="23" t="s">
        <v>13</v>
      </c>
      <c r="O158" s="23"/>
    </row>
    <row r="159" spans="2:15" x14ac:dyDescent="0.25">
      <c r="B159" s="23"/>
      <c r="C159" s="23" t="s">
        <v>163</v>
      </c>
      <c r="D159" s="23"/>
      <c r="E159" s="23" t="s">
        <v>164</v>
      </c>
      <c r="F159" s="23" t="s">
        <v>12</v>
      </c>
      <c r="G159" s="24">
        <v>3</v>
      </c>
      <c r="H159" s="23">
        <v>5201</v>
      </c>
      <c r="I159" s="23">
        <v>5.5</v>
      </c>
      <c r="J159" s="25">
        <v>0</v>
      </c>
      <c r="K15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1692301.3800000001</v>
      </c>
      <c r="L15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1692301.3800000001</v>
      </c>
      <c r="M159" s="23" t="s">
        <v>17</v>
      </c>
      <c r="N159" s="23" t="s">
        <v>13</v>
      </c>
      <c r="O159" s="23"/>
    </row>
    <row r="160" spans="2:15" x14ac:dyDescent="0.25">
      <c r="B160" s="23"/>
      <c r="C160" s="23"/>
      <c r="D160" s="23"/>
      <c r="E160" s="23" t="s">
        <v>207</v>
      </c>
      <c r="F160" s="23" t="s">
        <v>12</v>
      </c>
      <c r="G160" s="24">
        <v>2</v>
      </c>
      <c r="H160" s="23">
        <v>104</v>
      </c>
      <c r="I160" s="23"/>
      <c r="J160" s="25"/>
      <c r="K16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22559.68</v>
      </c>
      <c r="L16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22559.68</v>
      </c>
      <c r="M160" s="23" t="s">
        <v>17</v>
      </c>
      <c r="N160" s="23" t="s">
        <v>13</v>
      </c>
      <c r="O160" s="23"/>
    </row>
    <row r="161" spans="2:15" x14ac:dyDescent="0.25">
      <c r="B161" s="23"/>
      <c r="C161" s="23"/>
      <c r="D161" s="23"/>
      <c r="E161" s="23" t="s">
        <v>208</v>
      </c>
      <c r="F161" s="23" t="s">
        <v>12</v>
      </c>
      <c r="G161" s="24">
        <v>3</v>
      </c>
      <c r="H161" s="23">
        <v>956.6</v>
      </c>
      <c r="I161" s="23"/>
      <c r="J161" s="25"/>
      <c r="K16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311258.50800000003</v>
      </c>
      <c r="L16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311258.50800000003</v>
      </c>
      <c r="M161" s="23"/>
      <c r="N161" s="23" t="s">
        <v>13</v>
      </c>
      <c r="O161" s="23"/>
    </row>
    <row r="162" spans="2:15" x14ac:dyDescent="0.25">
      <c r="B162" s="23"/>
      <c r="C162" s="23"/>
      <c r="D162" s="23"/>
      <c r="E162" s="23" t="s">
        <v>209</v>
      </c>
      <c r="F162" s="23" t="s">
        <v>12</v>
      </c>
      <c r="G162" s="24">
        <v>3</v>
      </c>
      <c r="H162" s="23">
        <v>98</v>
      </c>
      <c r="I162" s="23"/>
      <c r="J162" s="25"/>
      <c r="K16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31887.24</v>
      </c>
      <c r="L16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31887.24</v>
      </c>
      <c r="M162" s="23"/>
      <c r="N162" s="23" t="s">
        <v>13</v>
      </c>
      <c r="O162" s="23"/>
    </row>
    <row r="163" spans="2:15" x14ac:dyDescent="0.25">
      <c r="B163" s="23"/>
      <c r="C163" s="23"/>
      <c r="D163" s="23" t="s">
        <v>363</v>
      </c>
      <c r="E163" s="23"/>
      <c r="F163" s="23" t="s">
        <v>46</v>
      </c>
      <c r="G163" s="24">
        <v>63</v>
      </c>
      <c r="H163" s="23">
        <v>1.8</v>
      </c>
      <c r="I163" s="23"/>
      <c r="J163" s="25"/>
      <c r="K16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336.60000000000008</v>
      </c>
      <c r="L16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336.60000000000008</v>
      </c>
      <c r="M163" s="23"/>
      <c r="N163" s="23" t="s">
        <v>13</v>
      </c>
      <c r="O163" s="23"/>
    </row>
    <row r="164" spans="2:15" x14ac:dyDescent="0.25">
      <c r="B164" s="23"/>
      <c r="C164" s="23"/>
      <c r="D164" s="23" t="s">
        <v>381</v>
      </c>
      <c r="E164" s="23"/>
      <c r="F164" s="23" t="s">
        <v>46</v>
      </c>
      <c r="G164" s="24">
        <v>63</v>
      </c>
      <c r="H164" s="23">
        <v>541</v>
      </c>
      <c r="I164" s="23"/>
      <c r="J164" s="25"/>
      <c r="K16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101167.00000000001</v>
      </c>
      <c r="L16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101167.00000000001</v>
      </c>
      <c r="M164" s="23"/>
      <c r="N164" s="23" t="s">
        <v>13</v>
      </c>
      <c r="O164" s="23"/>
    </row>
    <row r="165" spans="2:15" x14ac:dyDescent="0.25">
      <c r="B165" s="23" t="s">
        <v>165</v>
      </c>
      <c r="C165" s="23" t="s">
        <v>166</v>
      </c>
      <c r="D165" s="23"/>
      <c r="E165" s="23"/>
      <c r="F165" s="23" t="s">
        <v>12</v>
      </c>
      <c r="G165" s="24">
        <v>4</v>
      </c>
      <c r="H165" s="23">
        <v>132.5</v>
      </c>
      <c r="I165" s="23">
        <v>6.02</v>
      </c>
      <c r="J165" s="25">
        <v>0</v>
      </c>
      <c r="K16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57483.8</v>
      </c>
      <c r="L16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57483.8</v>
      </c>
      <c r="M165" s="23" t="s">
        <v>17</v>
      </c>
      <c r="N165" s="23" t="s">
        <v>13</v>
      </c>
      <c r="O165" s="23"/>
    </row>
    <row r="166" spans="2:15" s="19" customFormat="1" x14ac:dyDescent="0.25">
      <c r="B166" s="23"/>
      <c r="C166" s="23"/>
      <c r="D166" s="23"/>
      <c r="E166" s="23"/>
      <c r="F166" s="23" t="s">
        <v>12</v>
      </c>
      <c r="G166" s="24">
        <v>6</v>
      </c>
      <c r="H166" s="23">
        <v>1957.2</v>
      </c>
      <c r="I166" s="23">
        <v>7.11</v>
      </c>
      <c r="J166" s="25">
        <v>0</v>
      </c>
      <c r="K16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1273667.4720000001</v>
      </c>
      <c r="L16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1273667.4720000001</v>
      </c>
      <c r="M166" s="23" t="s">
        <v>17</v>
      </c>
      <c r="N166" s="23" t="s">
        <v>13</v>
      </c>
      <c r="O166" s="23"/>
    </row>
    <row r="167" spans="2:15" x14ac:dyDescent="0.25">
      <c r="B167" s="23" t="s">
        <v>167</v>
      </c>
      <c r="C167" s="23" t="s">
        <v>168</v>
      </c>
      <c r="D167" s="23"/>
      <c r="E167" s="23"/>
      <c r="F167" s="23" t="s">
        <v>12</v>
      </c>
      <c r="G167" s="24">
        <v>4</v>
      </c>
      <c r="H167" s="23">
        <v>1990</v>
      </c>
      <c r="I167" s="23">
        <v>6.02</v>
      </c>
      <c r="J167" s="25">
        <v>0</v>
      </c>
      <c r="K16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863341.60000000009</v>
      </c>
      <c r="L16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863341.60000000009</v>
      </c>
      <c r="M167" s="23" t="s">
        <v>17</v>
      </c>
      <c r="N167" s="23" t="s">
        <v>13</v>
      </c>
      <c r="O167" s="23"/>
    </row>
    <row r="168" spans="2:15" s="19" customFormat="1" x14ac:dyDescent="0.25">
      <c r="B168" s="23"/>
      <c r="C168" s="23"/>
      <c r="D168" s="23"/>
      <c r="E168" s="23"/>
      <c r="F168" s="23" t="s">
        <v>12</v>
      </c>
      <c r="G168" s="24">
        <v>6</v>
      </c>
      <c r="H168" s="23">
        <v>25030</v>
      </c>
      <c r="I168" s="23">
        <v>7.11</v>
      </c>
      <c r="J168" s="25">
        <v>0</v>
      </c>
      <c r="K16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16288522.800000001</v>
      </c>
      <c r="L16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16288522.800000001</v>
      </c>
      <c r="M168" s="23" t="s">
        <v>17</v>
      </c>
      <c r="N168" s="23" t="s">
        <v>13</v>
      </c>
      <c r="O168" s="23"/>
    </row>
    <row r="169" spans="2:15" s="19" customFormat="1" x14ac:dyDescent="0.25">
      <c r="B169" s="23"/>
      <c r="C169" s="23"/>
      <c r="D169" s="23" t="s">
        <v>169</v>
      </c>
      <c r="E169" s="23"/>
      <c r="F169" s="23" t="s">
        <v>12</v>
      </c>
      <c r="G169" s="24">
        <v>4</v>
      </c>
      <c r="H169" s="23">
        <v>442.5</v>
      </c>
      <c r="I169" s="23">
        <v>6.02</v>
      </c>
      <c r="J169" s="25">
        <v>0</v>
      </c>
      <c r="K16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191974.2</v>
      </c>
      <c r="L16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191974.2</v>
      </c>
      <c r="M169" s="23" t="s">
        <v>17</v>
      </c>
      <c r="N169" s="23" t="s">
        <v>13</v>
      </c>
      <c r="O169" s="23"/>
    </row>
    <row r="170" spans="2:15" x14ac:dyDescent="0.25">
      <c r="B170" s="23"/>
      <c r="C170" s="23"/>
      <c r="D170" s="23" t="s">
        <v>170</v>
      </c>
      <c r="E170" s="23"/>
      <c r="F170" s="23" t="s">
        <v>12</v>
      </c>
      <c r="G170" s="24">
        <v>6</v>
      </c>
      <c r="H170" s="23">
        <v>1746</v>
      </c>
      <c r="I170" s="23">
        <v>7.11</v>
      </c>
      <c r="J170" s="25">
        <v>0</v>
      </c>
      <c r="K17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1136226.9600000002</v>
      </c>
      <c r="L17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1136226.9600000002</v>
      </c>
      <c r="M170" s="23" t="s">
        <v>17</v>
      </c>
      <c r="N170" s="23" t="s">
        <v>13</v>
      </c>
      <c r="O170" s="23"/>
    </row>
    <row r="171" spans="2:15" x14ac:dyDescent="0.25">
      <c r="B171" s="23"/>
      <c r="C171" s="23"/>
      <c r="D171" s="23"/>
      <c r="E171" s="23" t="s">
        <v>171</v>
      </c>
      <c r="F171" s="23" t="s">
        <v>12</v>
      </c>
      <c r="G171" s="24">
        <v>3</v>
      </c>
      <c r="H171" s="23">
        <v>252.9</v>
      </c>
      <c r="I171" s="23">
        <v>5.49</v>
      </c>
      <c r="J171" s="25">
        <v>40000</v>
      </c>
      <c r="K17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122288.60200000001</v>
      </c>
      <c r="L17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122288.60200000001</v>
      </c>
      <c r="M171" s="23" t="s">
        <v>17</v>
      </c>
      <c r="N171" s="23" t="s">
        <v>13</v>
      </c>
      <c r="O171" s="23"/>
    </row>
    <row r="172" spans="2:15" x14ac:dyDescent="0.25">
      <c r="B172" s="23"/>
      <c r="C172" s="23"/>
      <c r="D172" s="23"/>
      <c r="E172" s="23" t="s">
        <v>172</v>
      </c>
      <c r="F172" s="23" t="s">
        <v>12</v>
      </c>
      <c r="G172" s="24">
        <v>3</v>
      </c>
      <c r="H172" s="23">
        <v>85</v>
      </c>
      <c r="I172" s="23">
        <v>5.49</v>
      </c>
      <c r="J172" s="25">
        <v>40000</v>
      </c>
      <c r="K17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67657.3</v>
      </c>
      <c r="L17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67657.3</v>
      </c>
      <c r="M172" s="23" t="s">
        <v>17</v>
      </c>
      <c r="N172" s="23" t="s">
        <v>13</v>
      </c>
      <c r="O172" s="23"/>
    </row>
    <row r="173" spans="2:15" x14ac:dyDescent="0.25">
      <c r="B173" s="23"/>
      <c r="C173" s="23"/>
      <c r="D173" s="23" t="s">
        <v>173</v>
      </c>
      <c r="E173" s="23"/>
      <c r="F173" s="23" t="s">
        <v>12</v>
      </c>
      <c r="G173" s="24">
        <v>6</v>
      </c>
      <c r="H173" s="23">
        <v>4350</v>
      </c>
      <c r="I173" s="23">
        <v>7.11</v>
      </c>
      <c r="J173" s="25">
        <v>0</v>
      </c>
      <c r="K17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2830806</v>
      </c>
      <c r="L17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2830806</v>
      </c>
      <c r="M173" s="23" t="s">
        <v>17</v>
      </c>
      <c r="N173" s="23" t="s">
        <v>13</v>
      </c>
      <c r="O173" s="23"/>
    </row>
    <row r="174" spans="2:15" x14ac:dyDescent="0.25">
      <c r="B174" s="23"/>
      <c r="C174" s="23"/>
      <c r="D174" s="23" t="s">
        <v>174</v>
      </c>
      <c r="E174" s="23"/>
      <c r="F174" s="23" t="s">
        <v>12</v>
      </c>
      <c r="G174" s="24">
        <v>4</v>
      </c>
      <c r="H174" s="23">
        <v>950</v>
      </c>
      <c r="I174" s="23">
        <v>6.2</v>
      </c>
      <c r="J174" s="25">
        <v>0</v>
      </c>
      <c r="K17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412148.00000000006</v>
      </c>
      <c r="L17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412148.00000000006</v>
      </c>
      <c r="M174" s="23" t="s">
        <v>17</v>
      </c>
      <c r="N174" s="23" t="s">
        <v>13</v>
      </c>
      <c r="O174" s="23"/>
    </row>
    <row r="175" spans="2:15" x14ac:dyDescent="0.25">
      <c r="B175" s="23"/>
      <c r="C175" s="23"/>
      <c r="D175" s="23" t="s">
        <v>175</v>
      </c>
      <c r="E175" s="23"/>
      <c r="F175" s="23" t="s">
        <v>12</v>
      </c>
      <c r="G175" s="24">
        <v>4</v>
      </c>
      <c r="H175" s="23">
        <v>1110</v>
      </c>
      <c r="I175" s="23">
        <v>6.2</v>
      </c>
      <c r="J175" s="25">
        <v>0</v>
      </c>
      <c r="K17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481562.4</v>
      </c>
      <c r="L17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481562.4</v>
      </c>
      <c r="M175" s="23" t="s">
        <v>17</v>
      </c>
      <c r="N175" s="23" t="s">
        <v>13</v>
      </c>
      <c r="O175" s="23"/>
    </row>
    <row r="176" spans="2:15" x14ac:dyDescent="0.25">
      <c r="B176" s="23"/>
      <c r="C176" s="23"/>
      <c r="D176" s="23" t="s">
        <v>176</v>
      </c>
      <c r="E176" s="23"/>
      <c r="F176" s="23"/>
      <c r="G176" s="24"/>
      <c r="H176" s="23"/>
      <c r="I176" s="23"/>
      <c r="J176" s="25">
        <v>30274.53</v>
      </c>
      <c r="K17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30274.53</v>
      </c>
      <c r="L17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30274.53</v>
      </c>
      <c r="M176" s="23" t="s">
        <v>17</v>
      </c>
      <c r="N176" s="23" t="s">
        <v>13</v>
      </c>
      <c r="O176" s="23"/>
    </row>
    <row r="177" spans="2:15" x14ac:dyDescent="0.25">
      <c r="B177" s="23"/>
      <c r="C177" s="23"/>
      <c r="D177" s="23" t="s">
        <v>440</v>
      </c>
      <c r="E177" s="23" t="s">
        <v>430</v>
      </c>
      <c r="F177" s="23" t="s">
        <v>46</v>
      </c>
      <c r="G177" s="24">
        <v>32</v>
      </c>
      <c r="H177" s="23">
        <v>5</v>
      </c>
      <c r="I177" s="23"/>
      <c r="J177" s="25"/>
      <c r="K17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561.00000000000011</v>
      </c>
      <c r="L17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561.00000000000011</v>
      </c>
      <c r="M177" s="23"/>
      <c r="N177" s="23" t="s">
        <v>13</v>
      </c>
      <c r="O177" s="23"/>
    </row>
    <row r="178" spans="2:15" x14ac:dyDescent="0.25">
      <c r="B178" s="23"/>
      <c r="C178" s="23"/>
      <c r="D178" s="23"/>
      <c r="E178" s="23" t="s">
        <v>178</v>
      </c>
      <c r="F178" s="23" t="s">
        <v>12</v>
      </c>
      <c r="G178" s="24">
        <v>2</v>
      </c>
      <c r="H178" s="23">
        <v>300</v>
      </c>
      <c r="I178" s="23"/>
      <c r="J178" s="25">
        <v>28.584599999999998</v>
      </c>
      <c r="K17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65104.584600000009</v>
      </c>
      <c r="L17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65104.584600000009</v>
      </c>
      <c r="M178" s="23" t="s">
        <v>17</v>
      </c>
      <c r="N178" s="23" t="s">
        <v>13</v>
      </c>
      <c r="O178" s="23"/>
    </row>
    <row r="179" spans="2:15" x14ac:dyDescent="0.25">
      <c r="B179" s="23"/>
      <c r="C179" s="23"/>
      <c r="D179" s="23"/>
      <c r="E179" s="23" t="s">
        <v>179</v>
      </c>
      <c r="F179" s="23" t="s">
        <v>12</v>
      </c>
      <c r="G179" s="24">
        <v>3</v>
      </c>
      <c r="H179" s="23">
        <v>135</v>
      </c>
      <c r="I179" s="23"/>
      <c r="J179" s="25">
        <v>40000</v>
      </c>
      <c r="K17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83926.3</v>
      </c>
      <c r="L17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83926.3</v>
      </c>
      <c r="M179" s="23" t="s">
        <v>17</v>
      </c>
      <c r="N179" s="23" t="s">
        <v>13</v>
      </c>
      <c r="O179" s="23"/>
    </row>
    <row r="180" spans="2:15" x14ac:dyDescent="0.25">
      <c r="B180" s="23"/>
      <c r="C180" s="23"/>
      <c r="D180" s="23"/>
      <c r="E180" s="23" t="s">
        <v>180</v>
      </c>
      <c r="F180" s="23" t="s">
        <v>12</v>
      </c>
      <c r="G180" s="24">
        <v>2</v>
      </c>
      <c r="H180" s="23">
        <v>495</v>
      </c>
      <c r="I180" s="23"/>
      <c r="J180" s="25">
        <v>10000</v>
      </c>
      <c r="K18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117375.40000000001</v>
      </c>
      <c r="L18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117375.40000000001</v>
      </c>
      <c r="M180" s="23" t="s">
        <v>17</v>
      </c>
      <c r="N180" s="23" t="s">
        <v>13</v>
      </c>
      <c r="O180" s="23"/>
    </row>
    <row r="181" spans="2:15" x14ac:dyDescent="0.25">
      <c r="B181" s="23"/>
      <c r="C181" s="23" t="s">
        <v>459</v>
      </c>
      <c r="D181" s="23" t="s">
        <v>463</v>
      </c>
      <c r="E181" s="23" t="s">
        <v>430</v>
      </c>
      <c r="F181" s="23" t="s">
        <v>46</v>
      </c>
      <c r="G181" s="24">
        <v>32</v>
      </c>
      <c r="H181" s="23">
        <v>5</v>
      </c>
      <c r="I181" s="23"/>
      <c r="J181" s="25"/>
      <c r="K18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561.00000000000011</v>
      </c>
      <c r="L18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561.00000000000011</v>
      </c>
      <c r="M181" s="23"/>
      <c r="N181" s="23" t="s">
        <v>13</v>
      </c>
      <c r="O181" s="23"/>
    </row>
    <row r="182" spans="2:15" x14ac:dyDescent="0.25">
      <c r="B182" s="23"/>
      <c r="C182" s="23"/>
      <c r="D182" s="23"/>
      <c r="E182" s="23" t="s">
        <v>182</v>
      </c>
      <c r="F182" s="23" t="s">
        <v>12</v>
      </c>
      <c r="G182" s="24">
        <v>6</v>
      </c>
      <c r="H182" s="23">
        <v>150</v>
      </c>
      <c r="I182" s="23"/>
      <c r="J182" s="25">
        <v>47686.179999999993</v>
      </c>
      <c r="K18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145300.18</v>
      </c>
      <c r="L18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145300.18</v>
      </c>
      <c r="M182" s="23" t="s">
        <v>17</v>
      </c>
      <c r="N182" s="23" t="s">
        <v>13</v>
      </c>
      <c r="O182" s="23"/>
    </row>
    <row r="183" spans="2:15" x14ac:dyDescent="0.25">
      <c r="B183" s="23"/>
      <c r="C183" s="23"/>
      <c r="D183" s="23"/>
      <c r="E183" s="23" t="s">
        <v>183</v>
      </c>
      <c r="F183" s="23" t="s">
        <v>12</v>
      </c>
      <c r="G183" s="24">
        <v>3</v>
      </c>
      <c r="H183" s="23">
        <v>460</v>
      </c>
      <c r="I183" s="23"/>
      <c r="J183" s="25">
        <v>40000</v>
      </c>
      <c r="K18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189674.80000000002</v>
      </c>
      <c r="L18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189674.80000000002</v>
      </c>
      <c r="M183" s="23" t="s">
        <v>17</v>
      </c>
      <c r="N183" s="23" t="s">
        <v>13</v>
      </c>
      <c r="O183" s="23"/>
    </row>
    <row r="184" spans="2:15" x14ac:dyDescent="0.25">
      <c r="B184" s="23"/>
      <c r="C184" s="23"/>
      <c r="D184" s="23"/>
      <c r="E184" s="23" t="s">
        <v>184</v>
      </c>
      <c r="F184" s="23" t="s">
        <v>12</v>
      </c>
      <c r="G184" s="24">
        <v>3</v>
      </c>
      <c r="H184" s="23">
        <v>552</v>
      </c>
      <c r="I184" s="23"/>
      <c r="J184" s="25">
        <v>40000</v>
      </c>
      <c r="K18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219609.76</v>
      </c>
      <c r="L18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219609.76</v>
      </c>
      <c r="M184" s="23" t="s">
        <v>17</v>
      </c>
      <c r="N184" s="23" t="s">
        <v>13</v>
      </c>
      <c r="O184" s="23"/>
    </row>
    <row r="185" spans="2:15" x14ac:dyDescent="0.25">
      <c r="B185" s="23"/>
      <c r="C185" s="23"/>
      <c r="D185" s="23"/>
      <c r="E185" s="23" t="s">
        <v>185</v>
      </c>
      <c r="F185" s="23" t="s">
        <v>12</v>
      </c>
      <c r="G185" s="24">
        <v>6</v>
      </c>
      <c r="H185" s="23">
        <v>588</v>
      </c>
      <c r="I185" s="23"/>
      <c r="J185" s="25">
        <v>40000</v>
      </c>
      <c r="K18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422646.88</v>
      </c>
      <c r="L18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422646.88</v>
      </c>
      <c r="M185" s="23" t="s">
        <v>17</v>
      </c>
      <c r="N185" s="23" t="s">
        <v>13</v>
      </c>
      <c r="O185" s="23"/>
    </row>
    <row r="186" spans="2:15" s="19" customFormat="1" x14ac:dyDescent="0.25">
      <c r="B186" s="23"/>
      <c r="C186" s="23"/>
      <c r="D186" s="23"/>
      <c r="E186" s="23" t="s">
        <v>185</v>
      </c>
      <c r="F186" s="23" t="s">
        <v>12</v>
      </c>
      <c r="G186" s="24">
        <v>3</v>
      </c>
      <c r="H186" s="23">
        <v>66</v>
      </c>
      <c r="I186" s="23"/>
      <c r="J186" s="25">
        <v>0</v>
      </c>
      <c r="K18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21475.08</v>
      </c>
      <c r="L18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21475.08</v>
      </c>
      <c r="M186" s="23" t="s">
        <v>17</v>
      </c>
      <c r="N186" s="23" t="s">
        <v>13</v>
      </c>
      <c r="O186" s="23"/>
    </row>
    <row r="187" spans="2:15" x14ac:dyDescent="0.25">
      <c r="B187" s="23"/>
      <c r="C187" s="23"/>
      <c r="D187" s="23"/>
      <c r="E187" s="23" t="s">
        <v>186</v>
      </c>
      <c r="F187" s="23"/>
      <c r="G187" s="24"/>
      <c r="H187" s="23"/>
      <c r="I187" s="23"/>
      <c r="J187" s="25">
        <v>40000</v>
      </c>
      <c r="K18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40000</v>
      </c>
      <c r="L18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40000</v>
      </c>
      <c r="M187" s="23" t="s">
        <v>17</v>
      </c>
      <c r="N187" s="23" t="s">
        <v>13</v>
      </c>
      <c r="O187" s="23"/>
    </row>
    <row r="188" spans="2:15" ht="15" customHeight="1" x14ac:dyDescent="0.25">
      <c r="B188" s="23"/>
      <c r="C188" s="23"/>
      <c r="D188" s="23"/>
      <c r="E188" s="23" t="s">
        <v>187</v>
      </c>
      <c r="F188" s="23" t="s">
        <v>12</v>
      </c>
      <c r="G188" s="24">
        <v>3</v>
      </c>
      <c r="H188" s="23">
        <v>38</v>
      </c>
      <c r="I188" s="23"/>
      <c r="J188" s="25">
        <v>40000</v>
      </c>
      <c r="K18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52364.44</v>
      </c>
      <c r="L18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52364.44</v>
      </c>
      <c r="M188" s="23" t="s">
        <v>17</v>
      </c>
      <c r="N188" s="23" t="s">
        <v>13</v>
      </c>
      <c r="O188" s="23"/>
    </row>
    <row r="189" spans="2:15" x14ac:dyDescent="0.25">
      <c r="B189" s="23"/>
      <c r="C189" s="23"/>
      <c r="D189" s="23"/>
      <c r="E189" s="23" t="s">
        <v>188</v>
      </c>
      <c r="F189" s="23" t="s">
        <v>12</v>
      </c>
      <c r="G189" s="24">
        <v>4</v>
      </c>
      <c r="H189" s="23">
        <v>105</v>
      </c>
      <c r="I189" s="23"/>
      <c r="J189" s="25">
        <v>40000</v>
      </c>
      <c r="K18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85553.200000000012</v>
      </c>
      <c r="L18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85553.200000000012</v>
      </c>
      <c r="M189" s="23" t="s">
        <v>17</v>
      </c>
      <c r="N189" s="23" t="s">
        <v>13</v>
      </c>
      <c r="O189" s="23"/>
    </row>
    <row r="190" spans="2:15" x14ac:dyDescent="0.25">
      <c r="B190" s="23"/>
      <c r="C190" s="23" t="s">
        <v>459</v>
      </c>
      <c r="D190" s="23" t="s">
        <v>464</v>
      </c>
      <c r="E190" s="23" t="s">
        <v>225</v>
      </c>
      <c r="F190" s="23" t="s">
        <v>46</v>
      </c>
      <c r="G190" s="24">
        <v>63</v>
      </c>
      <c r="H190" s="23">
        <v>345</v>
      </c>
      <c r="I190" s="23"/>
      <c r="J190" s="25"/>
      <c r="K19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64515.000000000007</v>
      </c>
      <c r="L19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64515.000000000007</v>
      </c>
      <c r="M190" s="23"/>
      <c r="N190" s="23" t="s">
        <v>13</v>
      </c>
      <c r="O190" s="23"/>
    </row>
    <row r="191" spans="2:15" x14ac:dyDescent="0.25">
      <c r="B191" s="23"/>
      <c r="C191" s="23" t="s">
        <v>459</v>
      </c>
      <c r="D191" s="23" t="s">
        <v>465</v>
      </c>
      <c r="E191" s="23" t="s">
        <v>225</v>
      </c>
      <c r="F191" s="23" t="s">
        <v>46</v>
      </c>
      <c r="G191" s="24">
        <v>63</v>
      </c>
      <c r="H191" s="23">
        <v>1628</v>
      </c>
      <c r="I191" s="23"/>
      <c r="J191" s="25"/>
      <c r="K19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304436.00000000006</v>
      </c>
      <c r="L19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304436.00000000006</v>
      </c>
      <c r="M191" s="23"/>
      <c r="N191" s="23" t="s">
        <v>13</v>
      </c>
      <c r="O191" s="23"/>
    </row>
    <row r="192" spans="2:15" x14ac:dyDescent="0.25">
      <c r="B192" s="23"/>
      <c r="C192" s="23" t="s">
        <v>191</v>
      </c>
      <c r="D192" s="23"/>
      <c r="E192" s="23"/>
      <c r="F192" s="23" t="s">
        <v>12</v>
      </c>
      <c r="G192" s="24">
        <v>3</v>
      </c>
      <c r="H192" s="23">
        <v>662.1</v>
      </c>
      <c r="I192" s="23"/>
      <c r="J192" s="25">
        <v>0</v>
      </c>
      <c r="K19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215434.09800000003</v>
      </c>
      <c r="L19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215434.09800000003</v>
      </c>
      <c r="M192" s="23" t="s">
        <v>17</v>
      </c>
      <c r="N192" s="23" t="s">
        <v>13</v>
      </c>
      <c r="O192" s="23"/>
    </row>
    <row r="193" spans="2:15" x14ac:dyDescent="0.25">
      <c r="B193" s="23"/>
      <c r="C193" s="23" t="s">
        <v>459</v>
      </c>
      <c r="D193" s="23" t="s">
        <v>466</v>
      </c>
      <c r="E193" s="23" t="s">
        <v>225</v>
      </c>
      <c r="F193" s="23" t="s">
        <v>46</v>
      </c>
      <c r="G193" s="24">
        <v>63</v>
      </c>
      <c r="H193" s="23">
        <v>200</v>
      </c>
      <c r="I193" s="23"/>
      <c r="J193" s="25"/>
      <c r="K19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37400.000000000007</v>
      </c>
      <c r="L19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37400.000000000007</v>
      </c>
      <c r="M193" s="23"/>
      <c r="N193" s="23" t="s">
        <v>13</v>
      </c>
      <c r="O193" s="23"/>
    </row>
    <row r="194" spans="2:15" x14ac:dyDescent="0.25">
      <c r="B194" s="23"/>
      <c r="C194" s="23" t="s">
        <v>459</v>
      </c>
      <c r="D194" s="23" t="s">
        <v>467</v>
      </c>
      <c r="E194" s="23" t="s">
        <v>225</v>
      </c>
      <c r="F194" s="23" t="s">
        <v>46</v>
      </c>
      <c r="G194" s="24">
        <v>63</v>
      </c>
      <c r="H194" s="23">
        <v>1383</v>
      </c>
      <c r="I194" s="23"/>
      <c r="J194" s="25"/>
      <c r="K19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258621.00000000003</v>
      </c>
      <c r="L19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258621.00000000003</v>
      </c>
      <c r="M194" s="23"/>
      <c r="N194" s="23" t="s">
        <v>13</v>
      </c>
      <c r="O194" s="23"/>
    </row>
    <row r="195" spans="2:15" x14ac:dyDescent="0.25">
      <c r="B195" s="23"/>
      <c r="C195" s="23" t="s">
        <v>459</v>
      </c>
      <c r="D195" s="23" t="s">
        <v>468</v>
      </c>
      <c r="E195" s="23" t="s">
        <v>225</v>
      </c>
      <c r="F195" s="23" t="s">
        <v>46</v>
      </c>
      <c r="G195" s="24">
        <v>63</v>
      </c>
      <c r="H195" s="23">
        <v>722</v>
      </c>
      <c r="I195" s="23"/>
      <c r="J195" s="25"/>
      <c r="K19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135014.00000000003</v>
      </c>
      <c r="L19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135014.00000000003</v>
      </c>
      <c r="M195" s="23"/>
      <c r="N195" s="23" t="s">
        <v>13</v>
      </c>
      <c r="O195" s="23"/>
    </row>
    <row r="196" spans="2:15" x14ac:dyDescent="0.25">
      <c r="B196" s="23"/>
      <c r="C196" s="23" t="s">
        <v>459</v>
      </c>
      <c r="D196" s="23" t="s">
        <v>469</v>
      </c>
      <c r="E196" s="23" t="s">
        <v>225</v>
      </c>
      <c r="F196" s="23" t="s">
        <v>46</v>
      </c>
      <c r="G196" s="24">
        <v>63</v>
      </c>
      <c r="H196" s="23">
        <v>836</v>
      </c>
      <c r="I196" s="23"/>
      <c r="J196" s="25"/>
      <c r="K19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156332.00000000003</v>
      </c>
      <c r="L19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156332.00000000003</v>
      </c>
      <c r="M196" s="23"/>
      <c r="N196" s="23" t="s">
        <v>13</v>
      </c>
      <c r="O196" s="23"/>
    </row>
    <row r="197" spans="2:15" x14ac:dyDescent="0.25">
      <c r="B197" s="23"/>
      <c r="C197" s="23" t="s">
        <v>459</v>
      </c>
      <c r="D197" s="23" t="s">
        <v>470</v>
      </c>
      <c r="E197" s="23" t="s">
        <v>225</v>
      </c>
      <c r="F197" s="23" t="s">
        <v>46</v>
      </c>
      <c r="G197" s="24">
        <v>63</v>
      </c>
      <c r="H197" s="23">
        <v>362</v>
      </c>
      <c r="I197" s="23"/>
      <c r="J197" s="25"/>
      <c r="K19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67694.000000000015</v>
      </c>
      <c r="L19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67694.000000000015</v>
      </c>
      <c r="M197" s="23"/>
      <c r="N197" s="23" t="s">
        <v>13</v>
      </c>
      <c r="O197" s="23"/>
    </row>
    <row r="198" spans="2:15" x14ac:dyDescent="0.25">
      <c r="B198" s="23"/>
      <c r="C198" s="23" t="s">
        <v>459</v>
      </c>
      <c r="D198" s="23" t="s">
        <v>471</v>
      </c>
      <c r="E198" s="23" t="s">
        <v>225</v>
      </c>
      <c r="F198" s="23" t="s">
        <v>46</v>
      </c>
      <c r="G198" s="24">
        <v>63</v>
      </c>
      <c r="H198" s="23">
        <v>2589.6999999999998</v>
      </c>
      <c r="I198" s="23"/>
      <c r="J198" s="25"/>
      <c r="K19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484273.9</v>
      </c>
      <c r="L19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484273.9</v>
      </c>
      <c r="M198" s="23"/>
      <c r="N198" s="23" t="s">
        <v>13</v>
      </c>
      <c r="O198" s="23"/>
    </row>
    <row r="199" spans="2:15" x14ac:dyDescent="0.25">
      <c r="B199" s="23"/>
      <c r="C199" s="23" t="s">
        <v>459</v>
      </c>
      <c r="D199" s="23" t="s">
        <v>472</v>
      </c>
      <c r="E199" s="23" t="s">
        <v>225</v>
      </c>
      <c r="F199" s="23" t="s">
        <v>46</v>
      </c>
      <c r="G199" s="24">
        <v>63</v>
      </c>
      <c r="H199" s="23">
        <v>372</v>
      </c>
      <c r="I199" s="23"/>
      <c r="J199" s="25"/>
      <c r="K19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69564.000000000015</v>
      </c>
      <c r="L19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69564.000000000015</v>
      </c>
      <c r="M199" s="23"/>
      <c r="N199" s="23" t="s">
        <v>13</v>
      </c>
      <c r="O199" s="23"/>
    </row>
    <row r="200" spans="2:15" x14ac:dyDescent="0.25">
      <c r="B200" s="23"/>
      <c r="C200" s="23" t="s">
        <v>459</v>
      </c>
      <c r="D200" s="23" t="s">
        <v>472</v>
      </c>
      <c r="E200" s="23" t="s">
        <v>223</v>
      </c>
      <c r="F200" s="23" t="s">
        <v>46</v>
      </c>
      <c r="G200" s="24">
        <v>110</v>
      </c>
      <c r="H200" s="23">
        <v>1030</v>
      </c>
      <c r="I200" s="23"/>
      <c r="J200" s="25"/>
      <c r="K20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308176.00000000006</v>
      </c>
      <c r="L20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308176.00000000006</v>
      </c>
      <c r="M200" s="23"/>
      <c r="N200" s="23" t="s">
        <v>13</v>
      </c>
      <c r="O200" s="23"/>
    </row>
    <row r="201" spans="2:15" x14ac:dyDescent="0.25">
      <c r="B201" s="23"/>
      <c r="C201" s="23" t="s">
        <v>459</v>
      </c>
      <c r="D201" s="23" t="s">
        <v>473</v>
      </c>
      <c r="E201" s="23" t="s">
        <v>225</v>
      </c>
      <c r="F201" s="23" t="s">
        <v>46</v>
      </c>
      <c r="G201" s="24">
        <v>63</v>
      </c>
      <c r="H201" s="23">
        <v>615</v>
      </c>
      <c r="I201" s="23"/>
      <c r="J201" s="25"/>
      <c r="K20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115005.00000000001</v>
      </c>
      <c r="L20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115005.00000000001</v>
      </c>
      <c r="M201" s="23"/>
      <c r="N201" s="23" t="s">
        <v>13</v>
      </c>
      <c r="O201" s="23"/>
    </row>
    <row r="202" spans="2:15" x14ac:dyDescent="0.25">
      <c r="B202" s="23"/>
      <c r="C202" s="23" t="s">
        <v>459</v>
      </c>
      <c r="D202" s="23" t="s">
        <v>474</v>
      </c>
      <c r="E202" s="23" t="s">
        <v>225</v>
      </c>
      <c r="F202" s="23" t="s">
        <v>46</v>
      </c>
      <c r="G202" s="24">
        <v>63</v>
      </c>
      <c r="H202" s="23">
        <v>445</v>
      </c>
      <c r="I202" s="23"/>
      <c r="J202" s="25"/>
      <c r="K20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83215.000000000015</v>
      </c>
      <c r="L20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83215.000000000015</v>
      </c>
      <c r="M202" s="23"/>
      <c r="N202" s="23" t="s">
        <v>13</v>
      </c>
      <c r="O202" s="23"/>
    </row>
    <row r="203" spans="2:15" x14ac:dyDescent="0.25">
      <c r="B203" s="23"/>
      <c r="C203" s="23" t="s">
        <v>459</v>
      </c>
      <c r="D203" s="23" t="s">
        <v>475</v>
      </c>
      <c r="E203" s="23" t="s">
        <v>225</v>
      </c>
      <c r="F203" s="23" t="s">
        <v>46</v>
      </c>
      <c r="G203" s="24">
        <v>63</v>
      </c>
      <c r="H203" s="23">
        <v>204</v>
      </c>
      <c r="I203" s="23"/>
      <c r="J203" s="25"/>
      <c r="K20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38148.000000000007</v>
      </c>
      <c r="L20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38148.000000000007</v>
      </c>
      <c r="M203" s="23"/>
      <c r="N203" s="23" t="s">
        <v>13</v>
      </c>
      <c r="O203" s="23"/>
    </row>
    <row r="204" spans="2:15" x14ac:dyDescent="0.25">
      <c r="B204" s="23"/>
      <c r="C204" s="23" t="s">
        <v>459</v>
      </c>
      <c r="D204" s="23" t="s">
        <v>476</v>
      </c>
      <c r="E204" s="23" t="s">
        <v>223</v>
      </c>
      <c r="F204" s="23" t="s">
        <v>46</v>
      </c>
      <c r="G204" s="24">
        <v>110</v>
      </c>
      <c r="H204" s="23">
        <v>28.7</v>
      </c>
      <c r="I204" s="23"/>
      <c r="J204" s="25"/>
      <c r="K20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8587.0400000000009</v>
      </c>
      <c r="L20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8587.0400000000009</v>
      </c>
      <c r="M204" s="23"/>
      <c r="N204" s="23" t="s">
        <v>13</v>
      </c>
      <c r="O204" s="23"/>
    </row>
    <row r="205" spans="2:15" x14ac:dyDescent="0.25">
      <c r="B205" s="23"/>
      <c r="C205" s="23" t="s">
        <v>205</v>
      </c>
      <c r="D205" s="23"/>
      <c r="E205" s="23"/>
      <c r="F205" s="23" t="s">
        <v>12</v>
      </c>
      <c r="G205" s="24">
        <v>3</v>
      </c>
      <c r="H205" s="23">
        <v>923.1</v>
      </c>
      <c r="I205" s="23"/>
      <c r="J205" s="25">
        <v>40000</v>
      </c>
      <c r="K20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340358.27800000005</v>
      </c>
      <c r="L20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340358.27800000005</v>
      </c>
      <c r="M205" s="23" t="s">
        <v>17</v>
      </c>
      <c r="N205" s="23" t="s">
        <v>13</v>
      </c>
      <c r="O205" s="23"/>
    </row>
    <row r="206" spans="2:15" x14ac:dyDescent="0.25">
      <c r="B206" s="23"/>
      <c r="C206" s="23" t="s">
        <v>206</v>
      </c>
      <c r="D206" s="23"/>
      <c r="E206" s="23"/>
      <c r="F206" s="23" t="s">
        <v>12</v>
      </c>
      <c r="G206" s="24">
        <v>3</v>
      </c>
      <c r="H206" s="23">
        <v>98</v>
      </c>
      <c r="I206" s="23"/>
      <c r="J206" s="25">
        <v>40000</v>
      </c>
      <c r="K20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71887.240000000005</v>
      </c>
      <c r="L20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71887.240000000005</v>
      </c>
      <c r="M206" s="23" t="s">
        <v>17</v>
      </c>
      <c r="N206" s="23" t="s">
        <v>13</v>
      </c>
      <c r="O206" s="23"/>
    </row>
    <row r="207" spans="2:15" x14ac:dyDescent="0.25">
      <c r="B207" s="23"/>
      <c r="C207" s="23"/>
      <c r="D207" s="23" t="s">
        <v>217</v>
      </c>
      <c r="E207" s="23" t="s">
        <v>218</v>
      </c>
      <c r="F207" s="23" t="s">
        <v>12</v>
      </c>
      <c r="G207" s="24">
        <v>3</v>
      </c>
      <c r="H207" s="23">
        <v>3</v>
      </c>
      <c r="I207" s="23"/>
      <c r="J207" s="25"/>
      <c r="K20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976.1400000000001</v>
      </c>
      <c r="L20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976.1400000000001</v>
      </c>
      <c r="M207" s="23"/>
      <c r="N207" s="23" t="s">
        <v>13</v>
      </c>
      <c r="O207" s="23"/>
    </row>
    <row r="208" spans="2:15" x14ac:dyDescent="0.25">
      <c r="B208" s="23"/>
      <c r="C208" s="23" t="s">
        <v>459</v>
      </c>
      <c r="D208" s="23" t="s">
        <v>477</v>
      </c>
      <c r="E208" s="23" t="s">
        <v>225</v>
      </c>
      <c r="F208" s="23" t="s">
        <v>46</v>
      </c>
      <c r="G208" s="24">
        <v>63</v>
      </c>
      <c r="H208" s="23">
        <v>152</v>
      </c>
      <c r="I208" s="23"/>
      <c r="J208" s="25"/>
      <c r="K20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28424.000000000004</v>
      </c>
      <c r="L20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28424.000000000004</v>
      </c>
      <c r="M208" s="23"/>
      <c r="N208" s="23" t="s">
        <v>13</v>
      </c>
      <c r="O208" s="23"/>
    </row>
    <row r="209" spans="2:15" x14ac:dyDescent="0.25">
      <c r="B209" s="23"/>
      <c r="C209" s="23" t="s">
        <v>459</v>
      </c>
      <c r="D209" s="23" t="s">
        <v>478</v>
      </c>
      <c r="E209" s="23" t="s">
        <v>225</v>
      </c>
      <c r="F209" s="23" t="s">
        <v>46</v>
      </c>
      <c r="G209" s="24">
        <v>63</v>
      </c>
      <c r="H209" s="23">
        <v>645</v>
      </c>
      <c r="I209" s="23"/>
      <c r="J209" s="25"/>
      <c r="K20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120615.00000000001</v>
      </c>
      <c r="L20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120615.00000000001</v>
      </c>
      <c r="M209" s="23"/>
      <c r="N209" s="23" t="s">
        <v>13</v>
      </c>
      <c r="O209" s="23"/>
    </row>
    <row r="210" spans="2:15" x14ac:dyDescent="0.25">
      <c r="B210" s="23"/>
      <c r="C210" s="23" t="s">
        <v>459</v>
      </c>
      <c r="D210" s="23" t="s">
        <v>479</v>
      </c>
      <c r="E210" s="23" t="s">
        <v>225</v>
      </c>
      <c r="F210" s="23" t="s">
        <v>46</v>
      </c>
      <c r="G210" s="24">
        <v>63</v>
      </c>
      <c r="H210" s="23">
        <v>346</v>
      </c>
      <c r="I210" s="23"/>
      <c r="J210" s="25"/>
      <c r="K21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64702.000000000007</v>
      </c>
      <c r="L21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64702.000000000007</v>
      </c>
      <c r="M210" s="23"/>
      <c r="N210" s="23" t="s">
        <v>13</v>
      </c>
      <c r="O210" s="23"/>
    </row>
    <row r="211" spans="2:15" x14ac:dyDescent="0.25">
      <c r="B211" s="23"/>
      <c r="C211" s="23" t="s">
        <v>461</v>
      </c>
      <c r="D211" s="23" t="s">
        <v>198</v>
      </c>
      <c r="E211" s="23" t="s">
        <v>480</v>
      </c>
      <c r="F211" s="23" t="s">
        <v>46</v>
      </c>
      <c r="G211" s="24">
        <v>32</v>
      </c>
      <c r="H211" s="23">
        <v>13.5</v>
      </c>
      <c r="I211" s="23"/>
      <c r="J211" s="25"/>
      <c r="K21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1514.7000000000003</v>
      </c>
      <c r="L21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1514.7000000000003</v>
      </c>
      <c r="M211" s="23"/>
      <c r="N211" s="23" t="s">
        <v>13</v>
      </c>
      <c r="O211" s="23"/>
    </row>
    <row r="212" spans="2:15" x14ac:dyDescent="0.25">
      <c r="B212" s="23"/>
      <c r="C212" s="23" t="s">
        <v>459</v>
      </c>
      <c r="D212" s="23" t="s">
        <v>481</v>
      </c>
      <c r="E212" s="23" t="s">
        <v>482</v>
      </c>
      <c r="F212" s="23" t="s">
        <v>46</v>
      </c>
      <c r="G212" s="24">
        <v>32</v>
      </c>
      <c r="H212" s="23">
        <v>15</v>
      </c>
      <c r="I212" s="23"/>
      <c r="J212" s="25"/>
      <c r="K21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1683.0000000000002</v>
      </c>
      <c r="L21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1683.0000000000002</v>
      </c>
      <c r="M212" s="23"/>
      <c r="N212" s="23" t="s">
        <v>13</v>
      </c>
      <c r="O212" s="23"/>
    </row>
    <row r="213" spans="2:15" x14ac:dyDescent="0.25">
      <c r="B213" s="23"/>
      <c r="C213" s="23" t="s">
        <v>459</v>
      </c>
      <c r="D213" s="23" t="s">
        <v>222</v>
      </c>
      <c r="E213" s="23" t="s">
        <v>483</v>
      </c>
      <c r="F213" s="23" t="s">
        <v>46</v>
      </c>
      <c r="G213" s="24">
        <v>32</v>
      </c>
      <c r="H213" s="23">
        <v>8</v>
      </c>
      <c r="I213" s="23"/>
      <c r="J213" s="25"/>
      <c r="K21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897.60000000000014</v>
      </c>
      <c r="L21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897.60000000000014</v>
      </c>
      <c r="M213" s="23"/>
      <c r="N213" s="23" t="s">
        <v>13</v>
      </c>
      <c r="O213" s="23"/>
    </row>
    <row r="214" spans="2:15" x14ac:dyDescent="0.25">
      <c r="B214" s="23"/>
      <c r="C214" s="23" t="s">
        <v>459</v>
      </c>
      <c r="D214" s="23" t="s">
        <v>200</v>
      </c>
      <c r="E214" s="23" t="s">
        <v>484</v>
      </c>
      <c r="F214" s="23" t="s">
        <v>46</v>
      </c>
      <c r="G214" s="24">
        <v>32</v>
      </c>
      <c r="H214" s="23">
        <v>55.5</v>
      </c>
      <c r="I214" s="23"/>
      <c r="J214" s="25"/>
      <c r="K21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6227.1000000000013</v>
      </c>
      <c r="L21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6227.1000000000013</v>
      </c>
      <c r="M214" s="23"/>
      <c r="N214" s="23" t="s">
        <v>13</v>
      </c>
      <c r="O214" s="23"/>
    </row>
    <row r="215" spans="2:15" x14ac:dyDescent="0.25">
      <c r="B215" s="23"/>
      <c r="C215" s="23" t="s">
        <v>459</v>
      </c>
      <c r="D215" s="23" t="s">
        <v>485</v>
      </c>
      <c r="E215" s="23" t="s">
        <v>486</v>
      </c>
      <c r="F215" s="23" t="s">
        <v>46</v>
      </c>
      <c r="G215" s="24">
        <v>32</v>
      </c>
      <c r="H215" s="23">
        <v>77</v>
      </c>
      <c r="I215" s="23"/>
      <c r="J215" s="25"/>
      <c r="K21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8639.4000000000015</v>
      </c>
      <c r="L21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8639.4000000000015</v>
      </c>
      <c r="M215" s="23"/>
      <c r="N215" s="23" t="s">
        <v>13</v>
      </c>
      <c r="O215" s="23"/>
    </row>
    <row r="216" spans="2:15" x14ac:dyDescent="0.25">
      <c r="B216" s="23"/>
      <c r="C216" s="23" t="s">
        <v>459</v>
      </c>
      <c r="D216" s="23" t="s">
        <v>487</v>
      </c>
      <c r="E216" s="23" t="s">
        <v>488</v>
      </c>
      <c r="F216" s="23" t="s">
        <v>46</v>
      </c>
      <c r="G216" s="24">
        <v>32</v>
      </c>
      <c r="H216" s="23">
        <v>46.6</v>
      </c>
      <c r="I216" s="23"/>
      <c r="J216" s="25"/>
      <c r="K21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5228.5200000000013</v>
      </c>
      <c r="L21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5228.5200000000013</v>
      </c>
      <c r="M216" s="23"/>
      <c r="N216" s="23" t="s">
        <v>13</v>
      </c>
      <c r="O216" s="23"/>
    </row>
    <row r="217" spans="2:15" s="19" customFormat="1" x14ac:dyDescent="0.25">
      <c r="B217" s="23"/>
      <c r="C217" s="23" t="s">
        <v>459</v>
      </c>
      <c r="D217" s="23" t="s">
        <v>489</v>
      </c>
      <c r="E217" s="23" t="s">
        <v>490</v>
      </c>
      <c r="F217" s="23" t="s">
        <v>46</v>
      </c>
      <c r="G217" s="24">
        <v>32</v>
      </c>
      <c r="H217" s="23">
        <v>10</v>
      </c>
      <c r="I217" s="23"/>
      <c r="J217" s="25"/>
      <c r="K21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1122.0000000000002</v>
      </c>
      <c r="L21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1122.0000000000002</v>
      </c>
      <c r="M217" s="23"/>
      <c r="N217" s="23" t="s">
        <v>13</v>
      </c>
      <c r="O217" s="23"/>
    </row>
    <row r="218" spans="2:15" x14ac:dyDescent="0.25">
      <c r="B218" s="23"/>
      <c r="C218" s="23" t="s">
        <v>459</v>
      </c>
      <c r="D218" s="23" t="s">
        <v>472</v>
      </c>
      <c r="E218" s="23" t="s">
        <v>491</v>
      </c>
      <c r="F218" s="23" t="s">
        <v>46</v>
      </c>
      <c r="G218" s="24">
        <v>32</v>
      </c>
      <c r="H218" s="23">
        <v>5.3</v>
      </c>
      <c r="I218" s="23"/>
      <c r="J218" s="25"/>
      <c r="K21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594.66000000000008</v>
      </c>
      <c r="L21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594.66000000000008</v>
      </c>
      <c r="M218" s="23"/>
      <c r="N218" s="23" t="s">
        <v>13</v>
      </c>
      <c r="O218" s="23"/>
    </row>
    <row r="219" spans="2:15" x14ac:dyDescent="0.25">
      <c r="B219" s="23"/>
      <c r="C219" s="23" t="s">
        <v>459</v>
      </c>
      <c r="D219" s="23" t="s">
        <v>492</v>
      </c>
      <c r="E219" s="23" t="s">
        <v>493</v>
      </c>
      <c r="F219" s="23" t="s">
        <v>46</v>
      </c>
      <c r="G219" s="24">
        <v>32</v>
      </c>
      <c r="H219" s="23">
        <v>24</v>
      </c>
      <c r="I219" s="23"/>
      <c r="J219" s="25"/>
      <c r="K21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2692.8</v>
      </c>
      <c r="L21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2692.8</v>
      </c>
      <c r="M219" s="23"/>
      <c r="N219" s="23" t="s">
        <v>13</v>
      </c>
      <c r="O219" s="23"/>
    </row>
    <row r="220" spans="2:15" x14ac:dyDescent="0.25">
      <c r="B220" s="23"/>
      <c r="C220" s="23" t="s">
        <v>459</v>
      </c>
      <c r="D220" s="23" t="s">
        <v>494</v>
      </c>
      <c r="E220" s="23" t="s">
        <v>495</v>
      </c>
      <c r="F220" s="23" t="s">
        <v>46</v>
      </c>
      <c r="G220" s="24">
        <v>32</v>
      </c>
      <c r="H220" s="23">
        <v>17.5</v>
      </c>
      <c r="I220" s="23"/>
      <c r="J220" s="25"/>
      <c r="K22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1963.5000000000002</v>
      </c>
      <c r="L22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1963.5000000000002</v>
      </c>
      <c r="M220" s="23"/>
      <c r="N220" s="23" t="s">
        <v>13</v>
      </c>
      <c r="O220" s="23"/>
    </row>
    <row r="221" spans="2:15" x14ac:dyDescent="0.25">
      <c r="B221" s="23"/>
      <c r="C221" s="23" t="s">
        <v>459</v>
      </c>
      <c r="D221" s="23" t="s">
        <v>201</v>
      </c>
      <c r="E221" s="23" t="s">
        <v>496</v>
      </c>
      <c r="F221" s="23" t="s">
        <v>46</v>
      </c>
      <c r="G221" s="24">
        <v>32</v>
      </c>
      <c r="H221" s="23">
        <v>6</v>
      </c>
      <c r="I221" s="23"/>
      <c r="J221" s="25"/>
      <c r="K22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673.2</v>
      </c>
      <c r="L22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673.2</v>
      </c>
      <c r="M221" s="23"/>
      <c r="N221" s="23" t="s">
        <v>13</v>
      </c>
      <c r="O221" s="23"/>
    </row>
    <row r="222" spans="2:15" x14ac:dyDescent="0.25">
      <c r="B222" s="23"/>
      <c r="C222" s="23"/>
      <c r="D222" s="23"/>
      <c r="E222" s="23" t="s">
        <v>49</v>
      </c>
      <c r="F222" s="23" t="s">
        <v>46</v>
      </c>
      <c r="G222" s="24">
        <v>63</v>
      </c>
      <c r="H222" s="23">
        <v>540</v>
      </c>
      <c r="I222" s="23">
        <v>5.8</v>
      </c>
      <c r="J222" s="25">
        <v>20000</v>
      </c>
      <c r="K22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120980.00000000001</v>
      </c>
      <c r="L22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120980.00000000001</v>
      </c>
      <c r="M222" s="23" t="s">
        <v>17</v>
      </c>
      <c r="N222" s="23" t="s">
        <v>13</v>
      </c>
      <c r="O222" s="23"/>
    </row>
    <row r="223" spans="2:15" x14ac:dyDescent="0.25">
      <c r="B223" s="23"/>
      <c r="C223" s="23"/>
      <c r="D223" s="23" t="s">
        <v>230</v>
      </c>
      <c r="E223" s="23" t="s">
        <v>231</v>
      </c>
      <c r="F223" s="23" t="s">
        <v>12</v>
      </c>
      <c r="G223" s="24">
        <v>2</v>
      </c>
      <c r="H223" s="23">
        <v>22.12</v>
      </c>
      <c r="I223" s="23"/>
      <c r="J223" s="25"/>
      <c r="K22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4798.2704000000003</v>
      </c>
      <c r="L22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4798.2704000000003</v>
      </c>
      <c r="M223" s="23"/>
      <c r="N223" s="23" t="s">
        <v>13</v>
      </c>
      <c r="O223" s="23"/>
    </row>
    <row r="224" spans="2:15" x14ac:dyDescent="0.25">
      <c r="B224" s="23"/>
      <c r="C224" s="23"/>
      <c r="D224" s="23"/>
      <c r="E224" s="23" t="s">
        <v>50</v>
      </c>
      <c r="F224" s="23" t="s">
        <v>46</v>
      </c>
      <c r="G224" s="24">
        <v>32</v>
      </c>
      <c r="H224" s="23">
        <v>14</v>
      </c>
      <c r="I224" s="23">
        <v>3</v>
      </c>
      <c r="J224" s="25">
        <v>10000</v>
      </c>
      <c r="K22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11570.8</v>
      </c>
      <c r="L22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11570.8</v>
      </c>
      <c r="M224" s="23" t="s">
        <v>17</v>
      </c>
      <c r="N224" s="23" t="s">
        <v>13</v>
      </c>
      <c r="O224" s="23"/>
    </row>
    <row r="225" spans="2:15" x14ac:dyDescent="0.25">
      <c r="B225" s="23"/>
      <c r="C225" s="23"/>
      <c r="D225" s="23"/>
      <c r="E225" s="23" t="s">
        <v>102</v>
      </c>
      <c r="F225" s="23" t="s">
        <v>46</v>
      </c>
      <c r="G225" s="24">
        <v>63</v>
      </c>
      <c r="H225" s="23">
        <v>1600</v>
      </c>
      <c r="I225" s="23">
        <v>5.8</v>
      </c>
      <c r="J225" s="25">
        <v>10000</v>
      </c>
      <c r="K22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309200.00000000006</v>
      </c>
      <c r="L22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309200.00000000006</v>
      </c>
      <c r="M225" s="23" t="s">
        <v>17</v>
      </c>
      <c r="N225" s="23" t="s">
        <v>13</v>
      </c>
      <c r="O225" s="23"/>
    </row>
    <row r="226" spans="2:15" x14ac:dyDescent="0.25">
      <c r="B226" s="23"/>
      <c r="C226" s="23"/>
      <c r="D226" s="23"/>
      <c r="E226" s="23" t="s">
        <v>103</v>
      </c>
      <c r="F226" s="23" t="s">
        <v>46</v>
      </c>
      <c r="G226" s="24">
        <v>63</v>
      </c>
      <c r="H226" s="23">
        <v>674</v>
      </c>
      <c r="I226" s="23">
        <v>5.8</v>
      </c>
      <c r="J226" s="25">
        <v>10000</v>
      </c>
      <c r="K22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136038</v>
      </c>
      <c r="L22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136038</v>
      </c>
      <c r="M226" s="23" t="s">
        <v>17</v>
      </c>
      <c r="N226" s="23" t="s">
        <v>13</v>
      </c>
      <c r="O226" s="23"/>
    </row>
    <row r="227" spans="2:15" x14ac:dyDescent="0.25">
      <c r="B227" s="23"/>
      <c r="C227" s="23"/>
      <c r="D227" s="23"/>
      <c r="E227" s="23" t="s">
        <v>127</v>
      </c>
      <c r="F227" s="23" t="s">
        <v>46</v>
      </c>
      <c r="G227" s="24">
        <v>63</v>
      </c>
      <c r="H227" s="23">
        <v>2211</v>
      </c>
      <c r="I227" s="23">
        <v>5.8</v>
      </c>
      <c r="J227" s="25">
        <v>40000</v>
      </c>
      <c r="K22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453457.00000000006</v>
      </c>
      <c r="L22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453457.00000000006</v>
      </c>
      <c r="M227" s="23" t="s">
        <v>17</v>
      </c>
      <c r="N227" s="23" t="s">
        <v>13</v>
      </c>
      <c r="O227" s="23"/>
    </row>
    <row r="228" spans="2:15" x14ac:dyDescent="0.25">
      <c r="B228" s="23"/>
      <c r="C228" s="23"/>
      <c r="D228" s="23"/>
      <c r="E228" s="23" t="s">
        <v>142</v>
      </c>
      <c r="F228" s="23" t="s">
        <v>46</v>
      </c>
      <c r="G228" s="24">
        <v>63</v>
      </c>
      <c r="H228" s="23">
        <v>674</v>
      </c>
      <c r="I228" s="23">
        <v>5.8</v>
      </c>
      <c r="J228" s="25">
        <v>40000</v>
      </c>
      <c r="K22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166038</v>
      </c>
      <c r="L22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166038</v>
      </c>
      <c r="M228" s="23" t="s">
        <v>17</v>
      </c>
      <c r="N228" s="23" t="s">
        <v>13</v>
      </c>
      <c r="O228" s="23"/>
    </row>
    <row r="229" spans="2:15" x14ac:dyDescent="0.25">
      <c r="B229" s="23"/>
      <c r="C229" s="23"/>
      <c r="D229" s="23" t="s">
        <v>212</v>
      </c>
      <c r="E229" s="23"/>
      <c r="F229" s="23" t="s">
        <v>46</v>
      </c>
      <c r="G229" s="24">
        <v>110</v>
      </c>
      <c r="H229" s="23">
        <v>75</v>
      </c>
      <c r="I229" s="23"/>
      <c r="J229" s="25">
        <v>0</v>
      </c>
      <c r="K22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22440.000000000004</v>
      </c>
      <c r="L22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22440.000000000004</v>
      </c>
      <c r="M229" s="23" t="s">
        <v>17</v>
      </c>
      <c r="N229" s="23" t="s">
        <v>13</v>
      </c>
      <c r="O229" s="23"/>
    </row>
    <row r="230" spans="2:15" x14ac:dyDescent="0.25">
      <c r="B230" s="23"/>
      <c r="C230" s="23"/>
      <c r="D230" s="23"/>
      <c r="E230" s="23" t="s">
        <v>213</v>
      </c>
      <c r="F230" s="23" t="s">
        <v>46</v>
      </c>
      <c r="G230" s="24">
        <v>32</v>
      </c>
      <c r="H230" s="23">
        <v>7</v>
      </c>
      <c r="I230" s="23"/>
      <c r="J230" s="25"/>
      <c r="K23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785.40000000000009</v>
      </c>
      <c r="L23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785.40000000000009</v>
      </c>
      <c r="M230" s="23"/>
      <c r="N230" s="23" t="s">
        <v>13</v>
      </c>
      <c r="O230" s="23"/>
    </row>
    <row r="231" spans="2:15" x14ac:dyDescent="0.25">
      <c r="B231" s="23"/>
      <c r="C231" s="23"/>
      <c r="D231" s="23"/>
      <c r="E231" s="23" t="s">
        <v>214</v>
      </c>
      <c r="F231" s="23" t="s">
        <v>46</v>
      </c>
      <c r="G231" s="24">
        <v>32</v>
      </c>
      <c r="H231" s="23">
        <v>117</v>
      </c>
      <c r="I231" s="23"/>
      <c r="J231" s="25"/>
      <c r="K23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13127.400000000001</v>
      </c>
      <c r="L23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13127.400000000001</v>
      </c>
      <c r="M231" s="23"/>
      <c r="N231" s="23" t="s">
        <v>13</v>
      </c>
      <c r="O231" s="23"/>
    </row>
    <row r="232" spans="2:15" x14ac:dyDescent="0.25">
      <c r="B232" s="23"/>
      <c r="C232" s="23"/>
      <c r="D232" s="23"/>
      <c r="E232" s="23" t="s">
        <v>215</v>
      </c>
      <c r="F232" s="23" t="s">
        <v>46</v>
      </c>
      <c r="G232" s="24">
        <v>32</v>
      </c>
      <c r="H232" s="23">
        <v>7</v>
      </c>
      <c r="I232" s="23"/>
      <c r="J232" s="25"/>
      <c r="K23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785.40000000000009</v>
      </c>
      <c r="L23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785.40000000000009</v>
      </c>
      <c r="M232" s="23"/>
      <c r="N232" s="23" t="s">
        <v>13</v>
      </c>
      <c r="O232" s="23"/>
    </row>
    <row r="233" spans="2:15" x14ac:dyDescent="0.25">
      <c r="B233" s="23"/>
      <c r="C233" s="23"/>
      <c r="D233" s="23"/>
      <c r="E233" s="23" t="s">
        <v>885</v>
      </c>
      <c r="F233" s="23" t="s">
        <v>46</v>
      </c>
      <c r="G233" s="24">
        <v>32</v>
      </c>
      <c r="H233" s="23">
        <v>4</v>
      </c>
      <c r="I233" s="23"/>
      <c r="J233" s="25"/>
      <c r="K23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448.80000000000007</v>
      </c>
      <c r="L23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448.80000000000007</v>
      </c>
      <c r="M233" s="23"/>
      <c r="N233" s="23" t="s">
        <v>13</v>
      </c>
      <c r="O233" s="23"/>
    </row>
    <row r="234" spans="2:15" x14ac:dyDescent="0.25">
      <c r="B234" s="23"/>
      <c r="C234" s="23"/>
      <c r="D234" s="23"/>
      <c r="E234" s="23" t="s">
        <v>210</v>
      </c>
      <c r="F234" s="23" t="s">
        <v>46</v>
      </c>
      <c r="G234" s="24">
        <v>63</v>
      </c>
      <c r="H234" s="23">
        <v>700</v>
      </c>
      <c r="I234" s="23"/>
      <c r="J234" s="25"/>
      <c r="K23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130900.00000000001</v>
      </c>
      <c r="L23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130900.00000000001</v>
      </c>
      <c r="M234" s="23"/>
      <c r="N234" s="23" t="s">
        <v>13</v>
      </c>
      <c r="O234" s="23"/>
    </row>
    <row r="235" spans="2:15" x14ac:dyDescent="0.25">
      <c r="B235" s="23"/>
      <c r="C235" s="23"/>
      <c r="D235" s="23"/>
      <c r="E235" s="23" t="s">
        <v>211</v>
      </c>
      <c r="F235" s="23" t="s">
        <v>46</v>
      </c>
      <c r="G235" s="24">
        <v>110</v>
      </c>
      <c r="H235" s="23">
        <v>792</v>
      </c>
      <c r="I235" s="23"/>
      <c r="J235" s="25"/>
      <c r="K23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236966.40000000002</v>
      </c>
      <c r="L23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236966.40000000002</v>
      </c>
      <c r="M235" s="23"/>
      <c r="N235" s="23" t="s">
        <v>13</v>
      </c>
      <c r="O235" s="23"/>
    </row>
    <row r="236" spans="2:15" x14ac:dyDescent="0.25">
      <c r="B236" s="23"/>
      <c r="C236" s="23" t="s">
        <v>862</v>
      </c>
      <c r="D236" s="23" t="s">
        <v>177</v>
      </c>
      <c r="E236" s="23"/>
      <c r="F236" s="23" t="s">
        <v>46</v>
      </c>
      <c r="G236" s="24">
        <v>63</v>
      </c>
      <c r="H236" s="23">
        <v>1100</v>
      </c>
      <c r="I236" s="23"/>
      <c r="J236" s="25">
        <v>358697.89</v>
      </c>
      <c r="K23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564397.89</v>
      </c>
      <c r="L23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564397.89</v>
      </c>
      <c r="M236" s="23" t="s">
        <v>17</v>
      </c>
      <c r="N236" s="23" t="s">
        <v>13</v>
      </c>
      <c r="O236" s="23"/>
    </row>
    <row r="237" spans="2:15" x14ac:dyDescent="0.25">
      <c r="B237" s="23"/>
      <c r="C237" s="23"/>
      <c r="D237" s="23"/>
      <c r="E237" s="23" t="s">
        <v>181</v>
      </c>
      <c r="F237" s="23" t="s">
        <v>46</v>
      </c>
      <c r="G237" s="24">
        <v>63</v>
      </c>
      <c r="H237" s="23">
        <v>604</v>
      </c>
      <c r="I237" s="23"/>
      <c r="J237" s="25">
        <v>10000</v>
      </c>
      <c r="K23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122948.00000000001</v>
      </c>
      <c r="L23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122948.00000000001</v>
      </c>
      <c r="M237" s="23" t="s">
        <v>17</v>
      </c>
      <c r="N237" s="23" t="s">
        <v>13</v>
      </c>
      <c r="O237" s="23"/>
    </row>
    <row r="238" spans="2:15" x14ac:dyDescent="0.25">
      <c r="B238" s="23"/>
      <c r="C238" s="23" t="s">
        <v>190</v>
      </c>
      <c r="D238" s="23"/>
      <c r="E238" s="23"/>
      <c r="F238" s="23" t="s">
        <v>46</v>
      </c>
      <c r="G238" s="24">
        <v>110</v>
      </c>
      <c r="H238" s="23">
        <v>2389</v>
      </c>
      <c r="I238" s="23"/>
      <c r="J238" s="25">
        <v>40000</v>
      </c>
      <c r="K23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754788.80000000016</v>
      </c>
      <c r="L23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754788.80000000016</v>
      </c>
      <c r="M238" s="23" t="s">
        <v>17</v>
      </c>
      <c r="N238" s="23" t="s">
        <v>13</v>
      </c>
      <c r="O238" s="23"/>
    </row>
    <row r="239" spans="2:15" x14ac:dyDescent="0.25">
      <c r="B239" s="23"/>
      <c r="C239" s="23" t="s">
        <v>191</v>
      </c>
      <c r="D239" s="23"/>
      <c r="E239" s="23"/>
      <c r="F239" s="23" t="s">
        <v>46</v>
      </c>
      <c r="G239" s="24">
        <v>63</v>
      </c>
      <c r="H239" s="23">
        <v>72</v>
      </c>
      <c r="I239" s="23"/>
      <c r="J239" s="25">
        <v>0</v>
      </c>
      <c r="K23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13464.000000000002</v>
      </c>
      <c r="L23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13464.000000000002</v>
      </c>
      <c r="M239" s="23" t="s">
        <v>17</v>
      </c>
      <c r="N239" s="23" t="s">
        <v>13</v>
      </c>
      <c r="O239" s="23"/>
    </row>
    <row r="240" spans="2:15" x14ac:dyDescent="0.25">
      <c r="B240" s="23"/>
      <c r="C240" s="23"/>
      <c r="D240" s="23" t="s">
        <v>113</v>
      </c>
      <c r="E240" s="23" t="s">
        <v>248</v>
      </c>
      <c r="F240" s="23" t="s">
        <v>12</v>
      </c>
      <c r="G240" s="24">
        <v>4</v>
      </c>
      <c r="H240" s="23">
        <v>150.19999999999999</v>
      </c>
      <c r="I240" s="23"/>
      <c r="J240" s="25"/>
      <c r="K24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65162.767999999996</v>
      </c>
      <c r="L24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65162.767999999996</v>
      </c>
      <c r="M240" s="23"/>
      <c r="N240" s="23" t="s">
        <v>13</v>
      </c>
      <c r="O240" s="23"/>
    </row>
    <row r="241" spans="2:15" x14ac:dyDescent="0.25">
      <c r="B241" s="23"/>
      <c r="C241" s="23"/>
      <c r="D241" s="23" t="s">
        <v>173</v>
      </c>
      <c r="E241" s="23" t="s">
        <v>249</v>
      </c>
      <c r="F241" s="23" t="s">
        <v>12</v>
      </c>
      <c r="G241" s="24">
        <v>2</v>
      </c>
      <c r="H241" s="23">
        <v>53.3</v>
      </c>
      <c r="I241" s="23"/>
      <c r="J241" s="25">
        <v>40000</v>
      </c>
      <c r="K24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51561.835999999996</v>
      </c>
      <c r="L24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51561.835999999996</v>
      </c>
      <c r="M241" s="23"/>
      <c r="N241" s="23" t="s">
        <v>13</v>
      </c>
      <c r="O241" s="23"/>
    </row>
    <row r="242" spans="2:15" x14ac:dyDescent="0.25">
      <c r="B242" s="23"/>
      <c r="C242" s="23"/>
      <c r="D242" s="23" t="s">
        <v>250</v>
      </c>
      <c r="E242" s="23"/>
      <c r="F242" s="23" t="s">
        <v>12</v>
      </c>
      <c r="G242" s="24">
        <v>3</v>
      </c>
      <c r="H242" s="23">
        <v>25890</v>
      </c>
      <c r="I242" s="23"/>
      <c r="J242" s="25"/>
      <c r="K24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8424088.2000000011</v>
      </c>
      <c r="L24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8424088.2000000011</v>
      </c>
      <c r="M242" s="23"/>
      <c r="N242" s="23" t="s">
        <v>13</v>
      </c>
      <c r="O242" s="23"/>
    </row>
    <row r="243" spans="2:15" x14ac:dyDescent="0.25">
      <c r="B243" s="23"/>
      <c r="C243" s="23"/>
      <c r="D243" s="23" t="s">
        <v>251</v>
      </c>
      <c r="E243" s="23" t="s">
        <v>252</v>
      </c>
      <c r="F243" s="23" t="s">
        <v>12</v>
      </c>
      <c r="G243" s="24">
        <v>2</v>
      </c>
      <c r="H243" s="23">
        <v>21.44</v>
      </c>
      <c r="I243" s="23"/>
      <c r="J243" s="25"/>
      <c r="K24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4650.7648000000008</v>
      </c>
      <c r="L24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4650.7648000000008</v>
      </c>
      <c r="M243" s="23"/>
      <c r="N243" s="23" t="s">
        <v>13</v>
      </c>
      <c r="O243" s="23"/>
    </row>
    <row r="244" spans="2:15" x14ac:dyDescent="0.25">
      <c r="B244" s="23"/>
      <c r="C244" s="23"/>
      <c r="D244" s="23" t="s">
        <v>192</v>
      </c>
      <c r="E244" s="23"/>
      <c r="F244" s="23" t="s">
        <v>46</v>
      </c>
      <c r="G244" s="24">
        <v>32</v>
      </c>
      <c r="H244" s="23">
        <v>1.5</v>
      </c>
      <c r="I244" s="23"/>
      <c r="J244" s="25">
        <v>0</v>
      </c>
      <c r="K24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168.3</v>
      </c>
      <c r="L24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168.3</v>
      </c>
      <c r="M244" s="23" t="s">
        <v>17</v>
      </c>
      <c r="N244" s="23" t="s">
        <v>13</v>
      </c>
      <c r="O244" s="23"/>
    </row>
    <row r="245" spans="2:15" x14ac:dyDescent="0.25">
      <c r="B245" s="23"/>
      <c r="C245" s="23" t="s">
        <v>193</v>
      </c>
      <c r="D245" s="23"/>
      <c r="E245" s="23"/>
      <c r="F245" s="23" t="s">
        <v>46</v>
      </c>
      <c r="G245" s="24">
        <v>110</v>
      </c>
      <c r="H245" s="23">
        <v>390</v>
      </c>
      <c r="I245" s="23"/>
      <c r="J245" s="25">
        <v>0</v>
      </c>
      <c r="K24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116688.00000000001</v>
      </c>
      <c r="L24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116688.00000000001</v>
      </c>
      <c r="M245" s="23" t="s">
        <v>17</v>
      </c>
      <c r="N245" s="23" t="s">
        <v>13</v>
      </c>
      <c r="O245" s="23"/>
    </row>
    <row r="246" spans="2:15" x14ac:dyDescent="0.25">
      <c r="B246" s="23"/>
      <c r="C246" s="23" t="s">
        <v>193</v>
      </c>
      <c r="D246" s="23"/>
      <c r="E246" s="23"/>
      <c r="F246" s="23" t="s">
        <v>46</v>
      </c>
      <c r="G246" s="24">
        <v>63</v>
      </c>
      <c r="H246" s="23">
        <v>180</v>
      </c>
      <c r="I246" s="23"/>
      <c r="J246" s="25">
        <v>0</v>
      </c>
      <c r="K24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33660.000000000007</v>
      </c>
      <c r="L24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33660.000000000007</v>
      </c>
      <c r="M246" s="23" t="s">
        <v>17</v>
      </c>
      <c r="N246" s="23" t="s">
        <v>13</v>
      </c>
      <c r="O246" s="23"/>
    </row>
    <row r="247" spans="2:15" x14ac:dyDescent="0.25">
      <c r="B247" s="23"/>
      <c r="C247" s="23"/>
      <c r="D247" s="23" t="s">
        <v>194</v>
      </c>
      <c r="E247" s="23"/>
      <c r="F247" s="23" t="s">
        <v>46</v>
      </c>
      <c r="G247" s="24">
        <v>32</v>
      </c>
      <c r="H247" s="23">
        <v>15</v>
      </c>
      <c r="I247" s="23"/>
      <c r="J247" s="25">
        <v>0</v>
      </c>
      <c r="K24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1683.0000000000002</v>
      </c>
      <c r="L24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1683.0000000000002</v>
      </c>
      <c r="M247" s="23" t="s">
        <v>17</v>
      </c>
      <c r="N247" s="23" t="s">
        <v>13</v>
      </c>
      <c r="O247" s="23"/>
    </row>
    <row r="248" spans="2:15" x14ac:dyDescent="0.25">
      <c r="B248" s="23"/>
      <c r="C248" s="23" t="s">
        <v>195</v>
      </c>
      <c r="D248" s="23"/>
      <c r="E248" s="23"/>
      <c r="F248" s="23" t="s">
        <v>46</v>
      </c>
      <c r="G248" s="24">
        <v>110</v>
      </c>
      <c r="H248" s="23">
        <v>1887</v>
      </c>
      <c r="I248" s="23"/>
      <c r="J248" s="25">
        <v>0</v>
      </c>
      <c r="K24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564590.40000000014</v>
      </c>
      <c r="L24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564590.40000000014</v>
      </c>
      <c r="M248" s="23" t="s">
        <v>17</v>
      </c>
      <c r="N248" s="23" t="s">
        <v>13</v>
      </c>
      <c r="O248" s="23"/>
    </row>
    <row r="249" spans="2:15" x14ac:dyDescent="0.25">
      <c r="B249" s="23"/>
      <c r="C249" s="23"/>
      <c r="D249" s="23" t="s">
        <v>196</v>
      </c>
      <c r="E249" s="23"/>
      <c r="F249" s="23" t="s">
        <v>46</v>
      </c>
      <c r="G249" s="24">
        <v>32</v>
      </c>
      <c r="H249" s="23">
        <v>12</v>
      </c>
      <c r="I249" s="23"/>
      <c r="J249" s="25">
        <v>0</v>
      </c>
      <c r="K24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1346.4</v>
      </c>
      <c r="L24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1346.4</v>
      </c>
      <c r="M249" s="23" t="s">
        <v>17</v>
      </c>
      <c r="N249" s="23" t="s">
        <v>13</v>
      </c>
      <c r="O249" s="23"/>
    </row>
    <row r="250" spans="2:15" x14ac:dyDescent="0.25">
      <c r="B250" s="23"/>
      <c r="C250" s="23"/>
      <c r="D250" s="23" t="s">
        <v>197</v>
      </c>
      <c r="E250" s="23"/>
      <c r="F250" s="23" t="s">
        <v>46</v>
      </c>
      <c r="G250" s="24">
        <v>32</v>
      </c>
      <c r="H250" s="23">
        <v>6</v>
      </c>
      <c r="I250" s="23"/>
      <c r="J250" s="25">
        <v>0</v>
      </c>
      <c r="K25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673.2</v>
      </c>
      <c r="L25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673.2</v>
      </c>
      <c r="M250" s="23" t="s">
        <v>17</v>
      </c>
      <c r="N250" s="23" t="s">
        <v>13</v>
      </c>
      <c r="O250" s="23"/>
    </row>
    <row r="251" spans="2:15" x14ac:dyDescent="0.25">
      <c r="B251" s="23"/>
      <c r="C251" s="23" t="s">
        <v>198</v>
      </c>
      <c r="D251" s="23"/>
      <c r="E251" s="23"/>
      <c r="F251" s="23" t="s">
        <v>46</v>
      </c>
      <c r="G251" s="24">
        <v>110</v>
      </c>
      <c r="H251" s="23">
        <v>3303</v>
      </c>
      <c r="I251" s="23"/>
      <c r="J251" s="25">
        <v>0</v>
      </c>
      <c r="K25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988257.60000000009</v>
      </c>
      <c r="L25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988257.60000000009</v>
      </c>
      <c r="M251" s="23" t="s">
        <v>17</v>
      </c>
      <c r="N251" s="23" t="s">
        <v>13</v>
      </c>
      <c r="O251" s="23"/>
    </row>
    <row r="252" spans="2:15" x14ac:dyDescent="0.25">
      <c r="B252" s="23"/>
      <c r="C252" s="23"/>
      <c r="D252" s="23" t="s">
        <v>199</v>
      </c>
      <c r="E252" s="23"/>
      <c r="F252" s="23" t="s">
        <v>46</v>
      </c>
      <c r="G252" s="24">
        <v>32</v>
      </c>
      <c r="H252" s="23">
        <v>21.3</v>
      </c>
      <c r="I252" s="23"/>
      <c r="J252" s="25">
        <v>0</v>
      </c>
      <c r="K25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2389.8600000000006</v>
      </c>
      <c r="L25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2389.8600000000006</v>
      </c>
      <c r="M252" s="23" t="s">
        <v>17</v>
      </c>
      <c r="N252" s="23" t="s">
        <v>13</v>
      </c>
      <c r="O252" s="23"/>
    </row>
    <row r="253" spans="2:15" x14ac:dyDescent="0.25">
      <c r="B253" s="23"/>
      <c r="C253" s="23" t="s">
        <v>200</v>
      </c>
      <c r="D253" s="23"/>
      <c r="E253" s="23"/>
      <c r="F253" s="23" t="s">
        <v>46</v>
      </c>
      <c r="G253" s="24">
        <v>63</v>
      </c>
      <c r="H253" s="23">
        <v>7266</v>
      </c>
      <c r="I253" s="23"/>
      <c r="J253" s="25">
        <v>0</v>
      </c>
      <c r="K25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1358742.0000000002</v>
      </c>
      <c r="L25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1358742.0000000002</v>
      </c>
      <c r="M253" s="23" t="s">
        <v>17</v>
      </c>
      <c r="N253" s="23" t="s">
        <v>13</v>
      </c>
      <c r="O253" s="23"/>
    </row>
    <row r="254" spans="2:15" x14ac:dyDescent="0.25">
      <c r="B254" s="23"/>
      <c r="C254" s="23"/>
      <c r="D254" s="23"/>
      <c r="E254" s="23"/>
      <c r="F254" s="23" t="s">
        <v>46</v>
      </c>
      <c r="G254" s="24">
        <v>110</v>
      </c>
      <c r="H254" s="23">
        <v>161</v>
      </c>
      <c r="I254" s="23"/>
      <c r="J254" s="25">
        <v>0</v>
      </c>
      <c r="K25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48171.200000000004</v>
      </c>
      <c r="L25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48171.200000000004</v>
      </c>
      <c r="M254" s="23" t="s">
        <v>17</v>
      </c>
      <c r="N254" s="23" t="s">
        <v>13</v>
      </c>
      <c r="O254" s="23"/>
    </row>
    <row r="255" spans="2:15" x14ac:dyDescent="0.25">
      <c r="B255" s="23"/>
      <c r="C255" s="23" t="s">
        <v>219</v>
      </c>
      <c r="D255" s="23"/>
      <c r="E255" s="23"/>
      <c r="F255" s="23" t="s">
        <v>46</v>
      </c>
      <c r="G255" s="24">
        <v>63</v>
      </c>
      <c r="H255" s="23">
        <v>600</v>
      </c>
      <c r="I255" s="23"/>
      <c r="J255" s="25"/>
      <c r="K25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112200.00000000001</v>
      </c>
      <c r="L25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112200.00000000001</v>
      </c>
      <c r="M255" s="23"/>
      <c r="N255" s="23" t="s">
        <v>13</v>
      </c>
      <c r="O255" s="23"/>
    </row>
    <row r="256" spans="2:15" x14ac:dyDescent="0.25">
      <c r="B256" s="23"/>
      <c r="C256" s="23"/>
      <c r="D256" s="23" t="s">
        <v>220</v>
      </c>
      <c r="E256" s="23" t="s">
        <v>221</v>
      </c>
      <c r="F256" s="23" t="s">
        <v>46</v>
      </c>
      <c r="G256" s="24">
        <v>32</v>
      </c>
      <c r="H256" s="23">
        <v>5</v>
      </c>
      <c r="I256" s="23"/>
      <c r="J256" s="25">
        <v>40000</v>
      </c>
      <c r="K25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40561</v>
      </c>
      <c r="L25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40561</v>
      </c>
      <c r="M256" s="23"/>
      <c r="N256" s="23" t="s">
        <v>13</v>
      </c>
      <c r="O256" s="23"/>
    </row>
    <row r="257" spans="2:15" x14ac:dyDescent="0.25">
      <c r="B257" s="23"/>
      <c r="C257" s="23"/>
      <c r="D257" s="23" t="s">
        <v>201</v>
      </c>
      <c r="E257" s="23"/>
      <c r="F257" s="23" t="s">
        <v>46</v>
      </c>
      <c r="G257" s="24">
        <v>63</v>
      </c>
      <c r="H257" s="23">
        <v>2949</v>
      </c>
      <c r="I257" s="23"/>
      <c r="J257" s="25">
        <v>0</v>
      </c>
      <c r="K25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551463.00000000012</v>
      </c>
      <c r="L25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551463.00000000012</v>
      </c>
      <c r="M257" s="23"/>
      <c r="N257" s="23" t="s">
        <v>13</v>
      </c>
      <c r="O257" s="23"/>
    </row>
    <row r="258" spans="2:15" x14ac:dyDescent="0.25">
      <c r="B258" s="23"/>
      <c r="C258" s="23"/>
      <c r="D258" s="23" t="s">
        <v>201</v>
      </c>
      <c r="E258" s="23"/>
      <c r="F258" s="23" t="s">
        <v>46</v>
      </c>
      <c r="G258" s="24">
        <v>110</v>
      </c>
      <c r="H258" s="23">
        <v>4695</v>
      </c>
      <c r="I258" s="23"/>
      <c r="J258" s="25"/>
      <c r="K25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1404744.0000000002</v>
      </c>
      <c r="L25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1404744.0000000002</v>
      </c>
      <c r="M258" s="23"/>
      <c r="N258" s="23" t="s">
        <v>13</v>
      </c>
      <c r="O258" s="23"/>
    </row>
    <row r="259" spans="2:15" x14ac:dyDescent="0.25">
      <c r="B259" s="23"/>
      <c r="C259" s="23"/>
      <c r="D259" s="23" t="s">
        <v>201</v>
      </c>
      <c r="E259" s="23" t="s">
        <v>202</v>
      </c>
      <c r="F259" s="23" t="s">
        <v>46</v>
      </c>
      <c r="G259" s="24">
        <v>32</v>
      </c>
      <c r="H259" s="23">
        <v>5</v>
      </c>
      <c r="I259" s="23"/>
      <c r="J259" s="25">
        <v>40000</v>
      </c>
      <c r="K25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40561</v>
      </c>
      <c r="L25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40561</v>
      </c>
      <c r="M259" s="23"/>
      <c r="N259" s="23" t="s">
        <v>13</v>
      </c>
      <c r="O259" s="23"/>
    </row>
    <row r="260" spans="2:15" x14ac:dyDescent="0.25">
      <c r="B260" s="23"/>
      <c r="C260" s="23"/>
      <c r="D260" s="23" t="s">
        <v>201</v>
      </c>
      <c r="E260" s="23" t="s">
        <v>203</v>
      </c>
      <c r="F260" s="23" t="s">
        <v>46</v>
      </c>
      <c r="G260" s="24">
        <v>32</v>
      </c>
      <c r="H260" s="23">
        <v>11</v>
      </c>
      <c r="I260" s="23"/>
      <c r="J260" s="25">
        <v>40000</v>
      </c>
      <c r="K26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41234.199999999997</v>
      </c>
      <c r="L26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41234.199999999997</v>
      </c>
      <c r="M260" s="23"/>
      <c r="N260" s="23" t="s">
        <v>13</v>
      </c>
      <c r="O260" s="23"/>
    </row>
    <row r="261" spans="2:15" x14ac:dyDescent="0.25">
      <c r="B261" s="23"/>
      <c r="C261" s="23"/>
      <c r="D261" s="23" t="s">
        <v>201</v>
      </c>
      <c r="E261" s="23" t="s">
        <v>204</v>
      </c>
      <c r="F261" s="23" t="s">
        <v>46</v>
      </c>
      <c r="G261" s="24">
        <v>32</v>
      </c>
      <c r="H261" s="23">
        <v>16</v>
      </c>
      <c r="I261" s="23"/>
      <c r="J261" s="25">
        <v>40000</v>
      </c>
      <c r="K26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41795.199999999997</v>
      </c>
      <c r="L26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41795.199999999997</v>
      </c>
      <c r="M261" s="23"/>
      <c r="N261" s="23" t="s">
        <v>13</v>
      </c>
      <c r="O261" s="23"/>
    </row>
    <row r="262" spans="2:15" x14ac:dyDescent="0.25">
      <c r="B262" s="23"/>
      <c r="C262" s="23"/>
      <c r="D262" s="23" t="s">
        <v>222</v>
      </c>
      <c r="E262" s="23" t="s">
        <v>223</v>
      </c>
      <c r="F262" s="23" t="s">
        <v>46</v>
      </c>
      <c r="G262" s="24">
        <v>110</v>
      </c>
      <c r="H262" s="23">
        <v>1676</v>
      </c>
      <c r="I262" s="23"/>
      <c r="J262" s="25"/>
      <c r="K26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501459.20000000007</v>
      </c>
      <c r="L26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501459.20000000007</v>
      </c>
      <c r="M262" s="23"/>
      <c r="N262" s="23" t="s">
        <v>13</v>
      </c>
      <c r="O262" s="23"/>
    </row>
    <row r="263" spans="2:15" x14ac:dyDescent="0.25">
      <c r="B263" s="23"/>
      <c r="C263" s="23"/>
      <c r="D263" s="23" t="s">
        <v>224</v>
      </c>
      <c r="E263" s="23" t="s">
        <v>225</v>
      </c>
      <c r="F263" s="23" t="s">
        <v>46</v>
      </c>
      <c r="G263" s="24">
        <v>63</v>
      </c>
      <c r="H263" s="23">
        <v>755</v>
      </c>
      <c r="I263" s="23"/>
      <c r="J263" s="25">
        <v>0</v>
      </c>
      <c r="K26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141185.00000000003</v>
      </c>
      <c r="L26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141185.00000000003</v>
      </c>
      <c r="M263" s="23"/>
      <c r="N263" s="23" t="s">
        <v>13</v>
      </c>
      <c r="O263" s="23"/>
    </row>
    <row r="264" spans="2:15" x14ac:dyDescent="0.25">
      <c r="B264" s="23"/>
      <c r="C264" s="23"/>
      <c r="D264" s="23" t="s">
        <v>226</v>
      </c>
      <c r="E264" s="23" t="s">
        <v>225</v>
      </c>
      <c r="F264" s="23" t="s">
        <v>46</v>
      </c>
      <c r="G264" s="24">
        <v>63</v>
      </c>
      <c r="H264" s="23">
        <v>976</v>
      </c>
      <c r="I264" s="23"/>
      <c r="J264" s="25">
        <v>0</v>
      </c>
      <c r="K26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182512.00000000003</v>
      </c>
      <c r="L26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182512.00000000003</v>
      </c>
      <c r="M264" s="23"/>
      <c r="N264" s="23" t="s">
        <v>13</v>
      </c>
      <c r="O264" s="23"/>
    </row>
    <row r="265" spans="2:15" x14ac:dyDescent="0.25">
      <c r="B265" s="23"/>
      <c r="C265" s="23"/>
      <c r="D265" s="23" t="s">
        <v>227</v>
      </c>
      <c r="E265" s="23" t="s">
        <v>223</v>
      </c>
      <c r="F265" s="23" t="s">
        <v>46</v>
      </c>
      <c r="G265" s="24">
        <v>110</v>
      </c>
      <c r="H265" s="23">
        <v>469</v>
      </c>
      <c r="I265" s="23"/>
      <c r="J265" s="25"/>
      <c r="K26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140324.80000000002</v>
      </c>
      <c r="L26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140324.80000000002</v>
      </c>
      <c r="M265" s="23"/>
      <c r="N265" s="23" t="s">
        <v>13</v>
      </c>
      <c r="O265" s="23"/>
    </row>
    <row r="266" spans="2:15" x14ac:dyDescent="0.25">
      <c r="B266" s="23"/>
      <c r="C266" s="23"/>
      <c r="D266" s="23" t="s">
        <v>228</v>
      </c>
      <c r="E266" s="23" t="s">
        <v>225</v>
      </c>
      <c r="F266" s="23" t="s">
        <v>46</v>
      </c>
      <c r="G266" s="24">
        <v>63</v>
      </c>
      <c r="H266" s="23">
        <v>478</v>
      </c>
      <c r="I266" s="23"/>
      <c r="J266" s="25">
        <v>0</v>
      </c>
      <c r="K26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89386.000000000015</v>
      </c>
      <c r="L26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89386.000000000015</v>
      </c>
      <c r="M266" s="23"/>
      <c r="N266" s="23" t="s">
        <v>13</v>
      </c>
      <c r="O266" s="23"/>
    </row>
    <row r="267" spans="2:15" x14ac:dyDescent="0.25">
      <c r="B267" s="23"/>
      <c r="C267" s="23"/>
      <c r="D267" s="23" t="s">
        <v>195</v>
      </c>
      <c r="E267" s="23" t="s">
        <v>225</v>
      </c>
      <c r="F267" s="23" t="s">
        <v>46</v>
      </c>
      <c r="G267" s="24">
        <v>63</v>
      </c>
      <c r="H267" s="23">
        <v>135</v>
      </c>
      <c r="I267" s="23"/>
      <c r="J267" s="25">
        <v>0</v>
      </c>
      <c r="K26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25245.000000000004</v>
      </c>
      <c r="L26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25245.000000000004</v>
      </c>
      <c r="M267" s="23"/>
      <c r="N267" s="23" t="s">
        <v>13</v>
      </c>
      <c r="O267" s="23"/>
    </row>
    <row r="268" spans="2:15" x14ac:dyDescent="0.25">
      <c r="B268" s="23"/>
      <c r="C268" s="23"/>
      <c r="D268" s="23" t="s">
        <v>200</v>
      </c>
      <c r="E268" s="23" t="s">
        <v>225</v>
      </c>
      <c r="F268" s="23" t="s">
        <v>46</v>
      </c>
      <c r="G268" s="24">
        <v>63</v>
      </c>
      <c r="H268" s="23">
        <v>221.8</v>
      </c>
      <c r="I268" s="23"/>
      <c r="J268" s="25">
        <v>0</v>
      </c>
      <c r="K26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41476.600000000006</v>
      </c>
      <c r="L26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41476.600000000006</v>
      </c>
      <c r="M268" s="23"/>
      <c r="N268" s="23" t="s">
        <v>13</v>
      </c>
      <c r="O268" s="23"/>
    </row>
    <row r="269" spans="2:15" x14ac:dyDescent="0.25">
      <c r="B269" s="23"/>
      <c r="C269" s="23"/>
      <c r="D269" s="23" t="s">
        <v>229</v>
      </c>
      <c r="E269" s="23" t="s">
        <v>225</v>
      </c>
      <c r="F269" s="23" t="s">
        <v>46</v>
      </c>
      <c r="G269" s="24">
        <v>63</v>
      </c>
      <c r="H269" s="23">
        <v>833.6</v>
      </c>
      <c r="I269" s="23"/>
      <c r="J269" s="25">
        <v>0</v>
      </c>
      <c r="K26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155883.20000000004</v>
      </c>
      <c r="L26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155883.20000000004</v>
      </c>
      <c r="M269" s="23"/>
      <c r="N269" s="23" t="s">
        <v>13</v>
      </c>
      <c r="O269" s="23"/>
    </row>
    <row r="270" spans="2:15" x14ac:dyDescent="0.25">
      <c r="B270" s="23"/>
      <c r="C270" s="23"/>
      <c r="D270" s="23" t="s">
        <v>201</v>
      </c>
      <c r="E270" s="23" t="s">
        <v>232</v>
      </c>
      <c r="F270" s="23" t="s">
        <v>46</v>
      </c>
      <c r="G270" s="24">
        <v>32</v>
      </c>
      <c r="H270" s="23">
        <v>18</v>
      </c>
      <c r="I270" s="23"/>
      <c r="J270" s="25"/>
      <c r="K27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2019.6000000000004</v>
      </c>
      <c r="L27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2019.6000000000004</v>
      </c>
      <c r="M270" s="23"/>
      <c r="N270" s="23" t="s">
        <v>13</v>
      </c>
      <c r="O270" s="23"/>
    </row>
    <row r="271" spans="2:15" x14ac:dyDescent="0.25">
      <c r="B271" s="23"/>
      <c r="C271" s="23"/>
      <c r="D271" s="23" t="s">
        <v>201</v>
      </c>
      <c r="E271" s="23" t="s">
        <v>233</v>
      </c>
      <c r="F271" s="23" t="s">
        <v>46</v>
      </c>
      <c r="G271" s="24">
        <v>32</v>
      </c>
      <c r="H271" s="23">
        <v>10</v>
      </c>
      <c r="I271" s="23"/>
      <c r="J271" s="25"/>
      <c r="K27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1122.0000000000002</v>
      </c>
      <c r="L27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1122.0000000000002</v>
      </c>
      <c r="M271" s="23"/>
      <c r="N271" s="23" t="s">
        <v>13</v>
      </c>
      <c r="O271" s="23"/>
    </row>
    <row r="272" spans="2:15" x14ac:dyDescent="0.25">
      <c r="B272" s="23"/>
      <c r="C272" s="23"/>
      <c r="D272" s="23" t="s">
        <v>201</v>
      </c>
      <c r="E272" s="23" t="s">
        <v>234</v>
      </c>
      <c r="F272" s="23" t="s">
        <v>46</v>
      </c>
      <c r="G272" s="24">
        <v>32</v>
      </c>
      <c r="H272" s="23">
        <v>9</v>
      </c>
      <c r="I272" s="23"/>
      <c r="J272" s="25"/>
      <c r="K27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1009.8000000000002</v>
      </c>
      <c r="L27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1009.8000000000002</v>
      </c>
      <c r="M272" s="23"/>
      <c r="N272" s="23" t="s">
        <v>13</v>
      </c>
      <c r="O272" s="23"/>
    </row>
    <row r="273" spans="2:15" x14ac:dyDescent="0.25">
      <c r="B273" s="23"/>
      <c r="C273" s="23"/>
      <c r="D273" s="23" t="s">
        <v>201</v>
      </c>
      <c r="E273" s="23" t="s">
        <v>235</v>
      </c>
      <c r="F273" s="23" t="s">
        <v>46</v>
      </c>
      <c r="G273" s="24">
        <v>32</v>
      </c>
      <c r="H273" s="23">
        <v>18.100000000000001</v>
      </c>
      <c r="I273" s="23"/>
      <c r="J273" s="25"/>
      <c r="K27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2030.8200000000004</v>
      </c>
      <c r="L27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2030.8200000000004</v>
      </c>
      <c r="M273" s="23"/>
      <c r="N273" s="23" t="s">
        <v>13</v>
      </c>
      <c r="O273" s="23"/>
    </row>
    <row r="274" spans="2:15" x14ac:dyDescent="0.25">
      <c r="B274" s="23"/>
      <c r="C274" s="23"/>
      <c r="D274" s="23" t="s">
        <v>201</v>
      </c>
      <c r="E274" s="23" t="s">
        <v>236</v>
      </c>
      <c r="F274" s="23" t="s">
        <v>46</v>
      </c>
      <c r="G274" s="24">
        <v>32</v>
      </c>
      <c r="H274" s="23">
        <v>6.8</v>
      </c>
      <c r="I274" s="23"/>
      <c r="J274" s="25"/>
      <c r="K27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762.96000000000015</v>
      </c>
      <c r="L27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762.96000000000015</v>
      </c>
      <c r="M274" s="23"/>
      <c r="N274" s="23" t="s">
        <v>13</v>
      </c>
      <c r="O274" s="23"/>
    </row>
    <row r="275" spans="2:15" x14ac:dyDescent="0.25">
      <c r="B275" s="23"/>
      <c r="C275" s="23"/>
      <c r="D275" s="23" t="s">
        <v>195</v>
      </c>
      <c r="E275" s="23" t="s">
        <v>237</v>
      </c>
      <c r="F275" s="23" t="s">
        <v>46</v>
      </c>
      <c r="G275" s="24">
        <v>32</v>
      </c>
      <c r="H275" s="23">
        <v>6</v>
      </c>
      <c r="I275" s="23"/>
      <c r="J275" s="25"/>
      <c r="K27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673.2</v>
      </c>
      <c r="L27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673.2</v>
      </c>
      <c r="M275" s="23"/>
      <c r="N275" s="23" t="s">
        <v>13</v>
      </c>
      <c r="O275" s="23"/>
    </row>
    <row r="276" spans="2:15" x14ac:dyDescent="0.25">
      <c r="B276" s="23"/>
      <c r="C276" s="23"/>
      <c r="D276" s="23" t="s">
        <v>198</v>
      </c>
      <c r="E276" s="23" t="s">
        <v>238</v>
      </c>
      <c r="F276" s="23" t="s">
        <v>46</v>
      </c>
      <c r="G276" s="24">
        <v>32</v>
      </c>
      <c r="H276" s="23">
        <v>3.5</v>
      </c>
      <c r="I276" s="23"/>
      <c r="J276" s="25"/>
      <c r="K27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392.70000000000005</v>
      </c>
      <c r="L27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392.70000000000005</v>
      </c>
      <c r="M276" s="23"/>
      <c r="N276" s="23" t="s">
        <v>13</v>
      </c>
      <c r="O276" s="23"/>
    </row>
    <row r="277" spans="2:15" x14ac:dyDescent="0.25">
      <c r="B277" s="23"/>
      <c r="C277" s="23"/>
      <c r="D277" s="23" t="s">
        <v>198</v>
      </c>
      <c r="E277" s="23" t="s">
        <v>239</v>
      </c>
      <c r="F277" s="23" t="s">
        <v>46</v>
      </c>
      <c r="G277" s="24">
        <v>32</v>
      </c>
      <c r="H277" s="23">
        <v>3.5</v>
      </c>
      <c r="I277" s="23"/>
      <c r="J277" s="25"/>
      <c r="K27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392.70000000000005</v>
      </c>
      <c r="L27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392.70000000000005</v>
      </c>
      <c r="M277" s="23"/>
      <c r="N277" s="23" t="s">
        <v>13</v>
      </c>
      <c r="O277" s="23"/>
    </row>
    <row r="278" spans="2:15" x14ac:dyDescent="0.25">
      <c r="B278" s="23"/>
      <c r="C278" s="23"/>
      <c r="D278" s="23" t="s">
        <v>198</v>
      </c>
      <c r="E278" s="23" t="s">
        <v>240</v>
      </c>
      <c r="F278" s="23" t="s">
        <v>46</v>
      </c>
      <c r="G278" s="24">
        <v>32</v>
      </c>
      <c r="H278" s="23">
        <v>3.1</v>
      </c>
      <c r="I278" s="23"/>
      <c r="J278" s="25"/>
      <c r="K27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347.82000000000005</v>
      </c>
      <c r="L27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347.82000000000005</v>
      </c>
      <c r="M278" s="23"/>
      <c r="N278" s="23" t="s">
        <v>13</v>
      </c>
      <c r="O278" s="23"/>
    </row>
    <row r="279" spans="2:15" x14ac:dyDescent="0.25">
      <c r="B279" s="23"/>
      <c r="C279" s="23"/>
      <c r="D279" s="23" t="s">
        <v>200</v>
      </c>
      <c r="E279" s="23" t="s">
        <v>241</v>
      </c>
      <c r="F279" s="23" t="s">
        <v>46</v>
      </c>
      <c r="G279" s="24">
        <v>32</v>
      </c>
      <c r="H279" s="23">
        <v>122</v>
      </c>
      <c r="I279" s="23"/>
      <c r="J279" s="25"/>
      <c r="K27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13688.400000000001</v>
      </c>
      <c r="L27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13688.400000000001</v>
      </c>
      <c r="M279" s="23"/>
      <c r="N279" s="23" t="s">
        <v>13</v>
      </c>
      <c r="O279" s="23"/>
    </row>
    <row r="280" spans="2:15" x14ac:dyDescent="0.25">
      <c r="B280" s="23"/>
      <c r="C280" s="23"/>
      <c r="D280" s="23" t="s">
        <v>292</v>
      </c>
      <c r="E280" s="23" t="s">
        <v>349</v>
      </c>
      <c r="F280" s="23" t="s">
        <v>293</v>
      </c>
      <c r="G280" s="24">
        <v>3</v>
      </c>
      <c r="H280" s="23">
        <v>35.15</v>
      </c>
      <c r="I280" s="23"/>
      <c r="J280" s="25"/>
      <c r="K28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11437.107</v>
      </c>
      <c r="L28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11437.107</v>
      </c>
      <c r="M280" s="23"/>
      <c r="N280" s="23" t="s">
        <v>13</v>
      </c>
      <c r="O280" s="23"/>
    </row>
    <row r="281" spans="2:15" x14ac:dyDescent="0.25">
      <c r="B281" s="23"/>
      <c r="C281" s="23"/>
      <c r="D281" s="23" t="s">
        <v>201</v>
      </c>
      <c r="E281" s="23" t="s">
        <v>242</v>
      </c>
      <c r="F281" s="23" t="s">
        <v>46</v>
      </c>
      <c r="G281" s="24">
        <v>32</v>
      </c>
      <c r="H281" s="23">
        <v>34</v>
      </c>
      <c r="I281" s="23"/>
      <c r="J281" s="25"/>
      <c r="K28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3814.8000000000006</v>
      </c>
      <c r="L28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3814.8000000000006</v>
      </c>
      <c r="M281" s="23"/>
      <c r="N281" s="23" t="s">
        <v>13</v>
      </c>
      <c r="O281" s="23"/>
    </row>
    <row r="282" spans="2:15" x14ac:dyDescent="0.25">
      <c r="B282" s="23"/>
      <c r="C282" s="23"/>
      <c r="D282" s="23" t="s">
        <v>295</v>
      </c>
      <c r="E282" s="23" t="s">
        <v>349</v>
      </c>
      <c r="F282" s="23" t="s">
        <v>293</v>
      </c>
      <c r="G282" s="24">
        <v>3</v>
      </c>
      <c r="H282" s="23">
        <v>439.16</v>
      </c>
      <c r="I282" s="23"/>
      <c r="J282" s="25"/>
      <c r="K28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142893.88080000001</v>
      </c>
      <c r="L28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142893.88080000001</v>
      </c>
      <c r="M282" s="23"/>
      <c r="N282" s="23" t="s">
        <v>13</v>
      </c>
      <c r="O282" s="23"/>
    </row>
    <row r="283" spans="2:15" x14ac:dyDescent="0.25">
      <c r="B283" s="23"/>
      <c r="C283" s="23"/>
      <c r="D283" s="23" t="s">
        <v>200</v>
      </c>
      <c r="E283" s="23" t="s">
        <v>243</v>
      </c>
      <c r="F283" s="23" t="s">
        <v>46</v>
      </c>
      <c r="G283" s="24">
        <v>32</v>
      </c>
      <c r="H283" s="23">
        <v>31</v>
      </c>
      <c r="I283" s="23"/>
      <c r="J283" s="25"/>
      <c r="K28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3478.2000000000007</v>
      </c>
      <c r="L28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3478.2000000000007</v>
      </c>
      <c r="M283" s="23"/>
      <c r="N283" s="23" t="s">
        <v>13</v>
      </c>
      <c r="O283" s="23"/>
    </row>
    <row r="284" spans="2:15" x14ac:dyDescent="0.25">
      <c r="B284" s="23"/>
      <c r="C284" s="23"/>
      <c r="D284" s="23" t="s">
        <v>200</v>
      </c>
      <c r="E284" s="23" t="s">
        <v>244</v>
      </c>
      <c r="F284" s="23" t="s">
        <v>46</v>
      </c>
      <c r="G284" s="24">
        <v>32</v>
      </c>
      <c r="H284" s="23">
        <v>5</v>
      </c>
      <c r="I284" s="23"/>
      <c r="J284" s="25"/>
      <c r="K28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561.00000000000011</v>
      </c>
      <c r="L28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561.00000000000011</v>
      </c>
      <c r="M284" s="23"/>
      <c r="N284" s="23" t="s">
        <v>13</v>
      </c>
      <c r="O284" s="23"/>
    </row>
    <row r="285" spans="2:15" x14ac:dyDescent="0.25">
      <c r="B285" s="23"/>
      <c r="C285" s="23"/>
      <c r="D285" s="23" t="s">
        <v>198</v>
      </c>
      <c r="E285" s="23" t="s">
        <v>245</v>
      </c>
      <c r="F285" s="23" t="s">
        <v>46</v>
      </c>
      <c r="G285" s="24">
        <v>63</v>
      </c>
      <c r="H285" s="23">
        <v>41</v>
      </c>
      <c r="I285" s="23"/>
      <c r="J285" s="25">
        <v>0</v>
      </c>
      <c r="K28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7667.0000000000009</v>
      </c>
      <c r="L28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7667.0000000000009</v>
      </c>
      <c r="M285" s="23"/>
      <c r="N285" s="23" t="s">
        <v>13</v>
      </c>
      <c r="O285" s="23"/>
    </row>
    <row r="286" spans="2:15" x14ac:dyDescent="0.25">
      <c r="B286" s="23"/>
      <c r="C286" s="23"/>
      <c r="D286" s="23" t="s">
        <v>195</v>
      </c>
      <c r="E286" s="23" t="s">
        <v>246</v>
      </c>
      <c r="F286" s="23" t="s">
        <v>46</v>
      </c>
      <c r="G286" s="24">
        <v>63</v>
      </c>
      <c r="H286" s="23">
        <v>8</v>
      </c>
      <c r="I286" s="23"/>
      <c r="J286" s="25">
        <v>0</v>
      </c>
      <c r="K28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1496.0000000000002</v>
      </c>
      <c r="L28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1496.0000000000002</v>
      </c>
      <c r="M286" s="23"/>
      <c r="N286" s="23" t="s">
        <v>13</v>
      </c>
      <c r="O286" s="23"/>
    </row>
    <row r="287" spans="2:15" x14ac:dyDescent="0.25">
      <c r="B287" s="23"/>
      <c r="C287" s="23"/>
      <c r="D287" s="23" t="s">
        <v>198</v>
      </c>
      <c r="E287" s="23" t="s">
        <v>247</v>
      </c>
      <c r="F287" s="23" t="s">
        <v>46</v>
      </c>
      <c r="G287" s="24">
        <v>63</v>
      </c>
      <c r="H287" s="23">
        <v>5.6</v>
      </c>
      <c r="I287" s="23"/>
      <c r="J287" s="25">
        <v>0</v>
      </c>
      <c r="K28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1047.2</v>
      </c>
      <c r="L28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1047.2</v>
      </c>
      <c r="M287" s="23"/>
      <c r="N287" s="23" t="s">
        <v>13</v>
      </c>
      <c r="O287" s="23"/>
    </row>
    <row r="288" spans="2:15" x14ac:dyDescent="0.25">
      <c r="B288" s="23"/>
      <c r="C288" s="23"/>
      <c r="D288" s="23" t="s">
        <v>251</v>
      </c>
      <c r="E288" s="23" t="s">
        <v>253</v>
      </c>
      <c r="F288" s="23" t="s">
        <v>46</v>
      </c>
      <c r="G288" s="24">
        <v>110</v>
      </c>
      <c r="H288" s="23">
        <v>263</v>
      </c>
      <c r="I288" s="23"/>
      <c r="J288" s="25"/>
      <c r="K28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78689.600000000006</v>
      </c>
      <c r="L28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78689.600000000006</v>
      </c>
      <c r="M288" s="23"/>
      <c r="N288" s="23" t="s">
        <v>13</v>
      </c>
      <c r="O288" s="23"/>
    </row>
    <row r="289" spans="2:15" x14ac:dyDescent="0.25">
      <c r="B289" s="23"/>
      <c r="C289" s="23"/>
      <c r="D289" s="23" t="s">
        <v>254</v>
      </c>
      <c r="E289" s="23" t="s">
        <v>225</v>
      </c>
      <c r="F289" s="23" t="s">
        <v>46</v>
      </c>
      <c r="G289" s="24">
        <v>63</v>
      </c>
      <c r="H289" s="23">
        <v>38</v>
      </c>
      <c r="I289" s="23"/>
      <c r="J289" s="25">
        <v>0</v>
      </c>
      <c r="K28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7106.0000000000009</v>
      </c>
      <c r="L28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7106.0000000000009</v>
      </c>
      <c r="M289" s="23"/>
      <c r="N289" s="23" t="s">
        <v>13</v>
      </c>
      <c r="O289" s="23"/>
    </row>
    <row r="290" spans="2:15" x14ac:dyDescent="0.25">
      <c r="B290" s="23"/>
      <c r="C290" s="23"/>
      <c r="D290" s="23" t="s">
        <v>255</v>
      </c>
      <c r="E290" s="23" t="s">
        <v>223</v>
      </c>
      <c r="F290" s="23" t="s">
        <v>46</v>
      </c>
      <c r="G290" s="24">
        <v>110</v>
      </c>
      <c r="H290" s="23">
        <v>1546</v>
      </c>
      <c r="I290" s="23"/>
      <c r="J290" s="25"/>
      <c r="K29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462563.20000000007</v>
      </c>
      <c r="L29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462563.20000000007</v>
      </c>
      <c r="M290" s="23"/>
      <c r="N290" s="23" t="s">
        <v>13</v>
      </c>
      <c r="O290" s="23"/>
    </row>
    <row r="291" spans="2:15" x14ac:dyDescent="0.25">
      <c r="B291" s="23"/>
      <c r="C291" s="23"/>
      <c r="D291" s="23" t="s">
        <v>256</v>
      </c>
      <c r="E291" s="23" t="s">
        <v>225</v>
      </c>
      <c r="F291" s="23" t="s">
        <v>46</v>
      </c>
      <c r="G291" s="24">
        <v>63</v>
      </c>
      <c r="H291" s="23">
        <v>747</v>
      </c>
      <c r="I291" s="23"/>
      <c r="J291" s="25">
        <v>0</v>
      </c>
      <c r="K29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139689.00000000003</v>
      </c>
      <c r="L29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139689.00000000003</v>
      </c>
      <c r="M291" s="23"/>
      <c r="N291" s="23" t="s">
        <v>13</v>
      </c>
      <c r="O291" s="23"/>
    </row>
    <row r="292" spans="2:15" x14ac:dyDescent="0.25">
      <c r="B292" s="23"/>
      <c r="C292" s="23"/>
      <c r="D292" s="23" t="s">
        <v>257</v>
      </c>
      <c r="E292" s="23" t="s">
        <v>223</v>
      </c>
      <c r="F292" s="23" t="s">
        <v>46</v>
      </c>
      <c r="G292" s="24">
        <v>110</v>
      </c>
      <c r="H292" s="23">
        <v>1321</v>
      </c>
      <c r="I292" s="23"/>
      <c r="J292" s="25"/>
      <c r="K29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395243.20000000007</v>
      </c>
      <c r="L29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395243.20000000007</v>
      </c>
      <c r="M292" s="23"/>
      <c r="N292" s="23" t="s">
        <v>13</v>
      </c>
      <c r="O292" s="23"/>
    </row>
    <row r="293" spans="2:15" x14ac:dyDescent="0.25">
      <c r="B293" s="23"/>
      <c r="C293" s="23"/>
      <c r="D293" s="23" t="s">
        <v>258</v>
      </c>
      <c r="E293" s="23" t="s">
        <v>223</v>
      </c>
      <c r="F293" s="23" t="s">
        <v>46</v>
      </c>
      <c r="G293" s="24">
        <v>110</v>
      </c>
      <c r="H293" s="23">
        <v>1458</v>
      </c>
      <c r="I293" s="23"/>
      <c r="J293" s="25"/>
      <c r="K29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436233.60000000009</v>
      </c>
      <c r="L29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436233.60000000009</v>
      </c>
      <c r="M293" s="23"/>
      <c r="N293" s="23" t="s">
        <v>13</v>
      </c>
      <c r="O293" s="23"/>
    </row>
    <row r="294" spans="2:15" x14ac:dyDescent="0.25">
      <c r="B294" s="23"/>
      <c r="C294" s="23"/>
      <c r="D294" s="23" t="s">
        <v>201</v>
      </c>
      <c r="E294" s="23" t="s">
        <v>259</v>
      </c>
      <c r="F294" s="23" t="s">
        <v>46</v>
      </c>
      <c r="G294" s="24">
        <v>32</v>
      </c>
      <c r="H294" s="23">
        <v>6</v>
      </c>
      <c r="I294" s="23"/>
      <c r="J294" s="25"/>
      <c r="K29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673.2</v>
      </c>
      <c r="L29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673.2</v>
      </c>
      <c r="M294" s="23"/>
      <c r="N294" s="23" t="s">
        <v>13</v>
      </c>
      <c r="O294" s="23"/>
    </row>
    <row r="295" spans="2:15" x14ac:dyDescent="0.25">
      <c r="B295" s="23"/>
      <c r="C295" s="23"/>
      <c r="D295" s="23" t="s">
        <v>201</v>
      </c>
      <c r="E295" s="23" t="s">
        <v>260</v>
      </c>
      <c r="F295" s="23" t="s">
        <v>46</v>
      </c>
      <c r="G295" s="24">
        <v>32</v>
      </c>
      <c r="H295" s="23">
        <v>8</v>
      </c>
      <c r="I295" s="23"/>
      <c r="J295" s="25"/>
      <c r="K29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897.60000000000014</v>
      </c>
      <c r="L29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897.60000000000014</v>
      </c>
      <c r="M295" s="23"/>
      <c r="N295" s="23" t="s">
        <v>13</v>
      </c>
      <c r="O295" s="23"/>
    </row>
    <row r="296" spans="2:15" x14ac:dyDescent="0.25">
      <c r="B296" s="23"/>
      <c r="C296" s="23"/>
      <c r="D296" s="23" t="s">
        <v>222</v>
      </c>
      <c r="E296" s="23" t="s">
        <v>261</v>
      </c>
      <c r="F296" s="23" t="s">
        <v>46</v>
      </c>
      <c r="G296" s="24">
        <v>32</v>
      </c>
      <c r="H296" s="23">
        <v>5</v>
      </c>
      <c r="I296" s="23"/>
      <c r="J296" s="25"/>
      <c r="K29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561.00000000000011</v>
      </c>
      <c r="L29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561.00000000000011</v>
      </c>
      <c r="M296" s="23"/>
      <c r="N296" s="23" t="s">
        <v>13</v>
      </c>
      <c r="O296" s="23"/>
    </row>
    <row r="297" spans="2:15" x14ac:dyDescent="0.25">
      <c r="B297" s="23"/>
      <c r="C297" s="23"/>
      <c r="D297" s="23" t="s">
        <v>201</v>
      </c>
      <c r="E297" s="23" t="s">
        <v>262</v>
      </c>
      <c r="F297" s="23" t="s">
        <v>46</v>
      </c>
      <c r="G297" s="24">
        <v>32</v>
      </c>
      <c r="H297" s="23">
        <v>19.5</v>
      </c>
      <c r="I297" s="23"/>
      <c r="J297" s="25"/>
      <c r="K29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2187.9000000000005</v>
      </c>
      <c r="L29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2187.9000000000005</v>
      </c>
      <c r="M297" s="23"/>
      <c r="N297" s="23" t="s">
        <v>13</v>
      </c>
      <c r="O297" s="23"/>
    </row>
    <row r="298" spans="2:15" x14ac:dyDescent="0.25">
      <c r="B298" s="23"/>
      <c r="C298" s="23"/>
      <c r="D298" s="23" t="s">
        <v>200</v>
      </c>
      <c r="E298" s="23" t="s">
        <v>263</v>
      </c>
      <c r="F298" s="23" t="s">
        <v>46</v>
      </c>
      <c r="G298" s="24">
        <v>63</v>
      </c>
      <c r="H298" s="23">
        <v>89</v>
      </c>
      <c r="I298" s="23"/>
      <c r="J298" s="25">
        <v>0</v>
      </c>
      <c r="K29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16643.000000000004</v>
      </c>
      <c r="L29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16643.000000000004</v>
      </c>
      <c r="M298" s="23"/>
      <c r="N298" s="23" t="s">
        <v>13</v>
      </c>
      <c r="O298" s="23"/>
    </row>
    <row r="299" spans="2:15" x14ac:dyDescent="0.25">
      <c r="B299" s="23"/>
      <c r="C299" s="23"/>
      <c r="D299" s="23" t="s">
        <v>201</v>
      </c>
      <c r="E299" s="23" t="s">
        <v>264</v>
      </c>
      <c r="F299" s="23" t="s">
        <v>46</v>
      </c>
      <c r="G299" s="24">
        <v>32</v>
      </c>
      <c r="H299" s="23">
        <v>18</v>
      </c>
      <c r="I299" s="23"/>
      <c r="J299" s="25"/>
      <c r="K29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2019.6000000000004</v>
      </c>
      <c r="L29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2019.6000000000004</v>
      </c>
      <c r="M299" s="23"/>
      <c r="N299" s="23" t="s">
        <v>13</v>
      </c>
      <c r="O299" s="23"/>
    </row>
    <row r="300" spans="2:15" x14ac:dyDescent="0.25">
      <c r="B300" s="23"/>
      <c r="C300" s="23"/>
      <c r="D300" s="23" t="s">
        <v>200</v>
      </c>
      <c r="E300" s="23" t="s">
        <v>265</v>
      </c>
      <c r="F300" s="23" t="s">
        <v>46</v>
      </c>
      <c r="G300" s="24">
        <v>32</v>
      </c>
      <c r="H300" s="23">
        <v>5</v>
      </c>
      <c r="I300" s="23"/>
      <c r="J300" s="25"/>
      <c r="K30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561.00000000000011</v>
      </c>
      <c r="L30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561.00000000000011</v>
      </c>
      <c r="M300" s="23"/>
      <c r="N300" s="23" t="s">
        <v>13</v>
      </c>
      <c r="O300" s="23"/>
    </row>
    <row r="301" spans="2:15" x14ac:dyDescent="0.25">
      <c r="B301" s="23"/>
      <c r="C301" s="23"/>
      <c r="D301" s="23" t="s">
        <v>256</v>
      </c>
      <c r="E301" s="23" t="s">
        <v>266</v>
      </c>
      <c r="F301" s="23" t="s">
        <v>46</v>
      </c>
      <c r="G301" s="24">
        <v>32</v>
      </c>
      <c r="H301" s="23">
        <v>8</v>
      </c>
      <c r="I301" s="23"/>
      <c r="J301" s="25"/>
      <c r="K30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897.60000000000014</v>
      </c>
      <c r="L30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897.60000000000014</v>
      </c>
      <c r="M301" s="23"/>
      <c r="N301" s="23" t="s">
        <v>13</v>
      </c>
      <c r="O301" s="23"/>
    </row>
    <row r="302" spans="2:15" x14ac:dyDescent="0.25">
      <c r="B302" s="23"/>
      <c r="C302" s="23"/>
      <c r="D302" s="23" t="s">
        <v>201</v>
      </c>
      <c r="E302" s="23" t="s">
        <v>267</v>
      </c>
      <c r="F302" s="23" t="s">
        <v>46</v>
      </c>
      <c r="G302" s="24">
        <v>32</v>
      </c>
      <c r="H302" s="23">
        <v>8</v>
      </c>
      <c r="I302" s="23"/>
      <c r="J302" s="25"/>
      <c r="K30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897.60000000000014</v>
      </c>
      <c r="L30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897.60000000000014</v>
      </c>
      <c r="M302" s="23"/>
      <c r="N302" s="23" t="s">
        <v>13</v>
      </c>
      <c r="O302" s="23"/>
    </row>
    <row r="303" spans="2:15" x14ac:dyDescent="0.25">
      <c r="B303" s="23"/>
      <c r="C303" s="23"/>
      <c r="D303" s="23" t="s">
        <v>198</v>
      </c>
      <c r="E303" s="23" t="s">
        <v>268</v>
      </c>
      <c r="F303" s="23" t="s">
        <v>46</v>
      </c>
      <c r="G303" s="24">
        <v>32</v>
      </c>
      <c r="H303" s="23">
        <v>17</v>
      </c>
      <c r="I303" s="23"/>
      <c r="J303" s="25"/>
      <c r="K30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1907.4000000000003</v>
      </c>
      <c r="L30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1907.4000000000003</v>
      </c>
      <c r="M303" s="23"/>
      <c r="N303" s="23" t="s">
        <v>13</v>
      </c>
      <c r="O303" s="23"/>
    </row>
    <row r="304" spans="2:15" x14ac:dyDescent="0.25">
      <c r="B304" s="23"/>
      <c r="C304" s="23"/>
      <c r="D304" s="23" t="s">
        <v>201</v>
      </c>
      <c r="E304" s="23" t="s">
        <v>269</v>
      </c>
      <c r="F304" s="23" t="s">
        <v>46</v>
      </c>
      <c r="G304" s="24">
        <v>32</v>
      </c>
      <c r="H304" s="23">
        <v>4</v>
      </c>
      <c r="I304" s="23"/>
      <c r="J304" s="25"/>
      <c r="K30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448.80000000000007</v>
      </c>
      <c r="L30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448.80000000000007</v>
      </c>
      <c r="M304" s="23"/>
      <c r="N304" s="23" t="s">
        <v>13</v>
      </c>
      <c r="O304" s="23"/>
    </row>
    <row r="305" spans="2:15" x14ac:dyDescent="0.25">
      <c r="B305" s="23"/>
      <c r="C305" s="23"/>
      <c r="D305" s="23" t="s">
        <v>272</v>
      </c>
      <c r="E305" s="23" t="s">
        <v>273</v>
      </c>
      <c r="F305" s="23" t="s">
        <v>46</v>
      </c>
      <c r="G305" s="24">
        <v>110</v>
      </c>
      <c r="H305" s="23">
        <v>2812</v>
      </c>
      <c r="I305" s="23"/>
      <c r="J305" s="25"/>
      <c r="K30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841350.40000000014</v>
      </c>
      <c r="L30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841350.40000000014</v>
      </c>
      <c r="M305" s="23"/>
      <c r="N305" s="23" t="s">
        <v>13</v>
      </c>
      <c r="O305" s="23"/>
    </row>
    <row r="306" spans="2:15" x14ac:dyDescent="0.25">
      <c r="B306" s="23"/>
      <c r="C306" s="23"/>
      <c r="D306" s="23" t="s">
        <v>274</v>
      </c>
      <c r="E306" s="23" t="s">
        <v>273</v>
      </c>
      <c r="F306" s="23" t="s">
        <v>46</v>
      </c>
      <c r="G306" s="24">
        <v>110</v>
      </c>
      <c r="H306" s="23">
        <v>2032</v>
      </c>
      <c r="I306" s="23"/>
      <c r="J306" s="25"/>
      <c r="K30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607974.40000000014</v>
      </c>
      <c r="L30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607974.40000000014</v>
      </c>
      <c r="M306" s="23"/>
      <c r="N306" s="23" t="s">
        <v>13</v>
      </c>
      <c r="O306" s="23"/>
    </row>
    <row r="307" spans="2:15" x14ac:dyDescent="0.25">
      <c r="B307" s="23"/>
      <c r="C307" s="23"/>
      <c r="D307" s="23" t="s">
        <v>275</v>
      </c>
      <c r="E307" s="23" t="s">
        <v>273</v>
      </c>
      <c r="F307" s="23" t="s">
        <v>46</v>
      </c>
      <c r="G307" s="24">
        <v>110</v>
      </c>
      <c r="H307" s="23">
        <v>1200</v>
      </c>
      <c r="I307" s="23"/>
      <c r="J307" s="25"/>
      <c r="K30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359040.00000000006</v>
      </c>
      <c r="L30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359040.00000000006</v>
      </c>
      <c r="M307" s="23"/>
      <c r="N307" s="23" t="s">
        <v>13</v>
      </c>
      <c r="O307" s="23"/>
    </row>
    <row r="308" spans="2:15" x14ac:dyDescent="0.25">
      <c r="B308" s="23"/>
      <c r="C308" s="23"/>
      <c r="D308" s="23" t="s">
        <v>276</v>
      </c>
      <c r="E308" s="23" t="s">
        <v>273</v>
      </c>
      <c r="F308" s="23" t="s">
        <v>46</v>
      </c>
      <c r="G308" s="24">
        <v>110</v>
      </c>
      <c r="H308" s="23">
        <v>325.44</v>
      </c>
      <c r="I308" s="23"/>
      <c r="J308" s="25"/>
      <c r="K30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97371.648000000016</v>
      </c>
      <c r="L30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97371.648000000016</v>
      </c>
      <c r="M308" s="23"/>
      <c r="N308" s="23" t="s">
        <v>13</v>
      </c>
      <c r="O308" s="23"/>
    </row>
    <row r="309" spans="2:15" x14ac:dyDescent="0.25">
      <c r="B309" s="23"/>
      <c r="C309" s="23"/>
      <c r="D309" s="23" t="s">
        <v>277</v>
      </c>
      <c r="E309" s="23" t="s">
        <v>273</v>
      </c>
      <c r="F309" s="23" t="s">
        <v>46</v>
      </c>
      <c r="G309" s="24">
        <v>110</v>
      </c>
      <c r="H309" s="23">
        <v>1048</v>
      </c>
      <c r="I309" s="23"/>
      <c r="J309" s="25"/>
      <c r="K30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313561.60000000003</v>
      </c>
      <c r="L30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313561.60000000003</v>
      </c>
      <c r="M309" s="23"/>
      <c r="N309" s="23" t="s">
        <v>13</v>
      </c>
      <c r="O309" s="23"/>
    </row>
    <row r="310" spans="2:15" x14ac:dyDescent="0.25">
      <c r="B310" s="23"/>
      <c r="C310" s="23"/>
      <c r="D310" s="23" t="s">
        <v>278</v>
      </c>
      <c r="E310" s="23" t="s">
        <v>273</v>
      </c>
      <c r="F310" s="23" t="s">
        <v>46</v>
      </c>
      <c r="G310" s="24">
        <v>110</v>
      </c>
      <c r="H310" s="23">
        <v>1197</v>
      </c>
      <c r="I310" s="23"/>
      <c r="J310" s="25"/>
      <c r="K31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358142.40000000008</v>
      </c>
      <c r="L31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358142.40000000008</v>
      </c>
      <c r="M310" s="23"/>
      <c r="N310" s="23" t="s">
        <v>13</v>
      </c>
      <c r="O310" s="23"/>
    </row>
    <row r="311" spans="2:15" x14ac:dyDescent="0.25">
      <c r="B311" s="23"/>
      <c r="C311" s="23"/>
      <c r="D311" s="23" t="s">
        <v>280</v>
      </c>
      <c r="E311" s="23" t="s">
        <v>273</v>
      </c>
      <c r="F311" s="23" t="s">
        <v>46</v>
      </c>
      <c r="G311" s="24">
        <v>110</v>
      </c>
      <c r="H311" s="23">
        <f>627.6-80</f>
        <v>547.6</v>
      </c>
      <c r="I311" s="23"/>
      <c r="J311" s="25"/>
      <c r="K31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163841.92000000004</v>
      </c>
      <c r="L31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163841.92000000004</v>
      </c>
      <c r="M311" s="23"/>
      <c r="N311" s="23" t="s">
        <v>13</v>
      </c>
      <c r="O311" s="23"/>
    </row>
    <row r="312" spans="2:15" x14ac:dyDescent="0.25">
      <c r="B312" s="23"/>
      <c r="C312" s="23"/>
      <c r="D312" s="23" t="s">
        <v>280</v>
      </c>
      <c r="E312" s="23" t="s">
        <v>281</v>
      </c>
      <c r="F312" s="23" t="s">
        <v>46</v>
      </c>
      <c r="G312" s="24">
        <v>63</v>
      </c>
      <c r="H312" s="23">
        <v>80</v>
      </c>
      <c r="I312" s="23"/>
      <c r="J312" s="25"/>
      <c r="K31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14960.000000000002</v>
      </c>
      <c r="L31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14960.000000000002</v>
      </c>
      <c r="M312" s="23"/>
      <c r="N312" s="23" t="s">
        <v>13</v>
      </c>
      <c r="O312" s="23"/>
    </row>
    <row r="313" spans="2:15" x14ac:dyDescent="0.25">
      <c r="B313" s="23"/>
      <c r="C313" s="23"/>
      <c r="D313" s="23" t="s">
        <v>282</v>
      </c>
      <c r="E313" s="23" t="s">
        <v>273</v>
      </c>
      <c r="F313" s="23" t="s">
        <v>46</v>
      </c>
      <c r="G313" s="24">
        <v>110</v>
      </c>
      <c r="H313" s="23">
        <v>988</v>
      </c>
      <c r="I313" s="23"/>
      <c r="J313" s="25"/>
      <c r="K31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295609.60000000003</v>
      </c>
      <c r="L31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295609.60000000003</v>
      </c>
      <c r="M313" s="23"/>
      <c r="N313" s="23" t="s">
        <v>13</v>
      </c>
      <c r="O313" s="23"/>
    </row>
    <row r="314" spans="2:15" x14ac:dyDescent="0.25">
      <c r="B314" s="23"/>
      <c r="C314" s="23"/>
      <c r="D314" s="23" t="s">
        <v>283</v>
      </c>
      <c r="E314" s="23" t="s">
        <v>273</v>
      </c>
      <c r="F314" s="23" t="s">
        <v>46</v>
      </c>
      <c r="G314" s="24">
        <v>110</v>
      </c>
      <c r="H314" s="23">
        <v>1011.7</v>
      </c>
      <c r="I314" s="23"/>
      <c r="J314" s="25"/>
      <c r="K31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302700.64000000007</v>
      </c>
      <c r="L31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302700.64000000007</v>
      </c>
      <c r="M314" s="23"/>
      <c r="N314" s="23" t="s">
        <v>13</v>
      </c>
      <c r="O314" s="23"/>
    </row>
    <row r="315" spans="2:15" x14ac:dyDescent="0.25">
      <c r="B315" s="23"/>
      <c r="C315" s="23"/>
      <c r="D315" s="23" t="s">
        <v>284</v>
      </c>
      <c r="E315" s="23" t="s">
        <v>273</v>
      </c>
      <c r="F315" s="23" t="s">
        <v>46</v>
      </c>
      <c r="G315" s="24">
        <v>110</v>
      </c>
      <c r="H315" s="23">
        <v>434</v>
      </c>
      <c r="I315" s="23"/>
      <c r="J315" s="25"/>
      <c r="K31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129852.80000000002</v>
      </c>
      <c r="L31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129852.80000000002</v>
      </c>
      <c r="M315" s="23"/>
      <c r="N315" s="23" t="s">
        <v>13</v>
      </c>
      <c r="O315" s="23"/>
    </row>
    <row r="316" spans="2:15" x14ac:dyDescent="0.25">
      <c r="B316" s="23"/>
      <c r="C316" s="23"/>
      <c r="D316" s="23" t="s">
        <v>285</v>
      </c>
      <c r="E316" s="23" t="s">
        <v>273</v>
      </c>
      <c r="F316" s="23" t="s">
        <v>46</v>
      </c>
      <c r="G316" s="24">
        <v>110</v>
      </c>
      <c r="H316" s="23">
        <v>1086.8</v>
      </c>
      <c r="I316" s="23"/>
      <c r="J316" s="25"/>
      <c r="K31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325170.56000000006</v>
      </c>
      <c r="L31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325170.56000000006</v>
      </c>
      <c r="M316" s="23"/>
      <c r="N316" s="23" t="s">
        <v>13</v>
      </c>
      <c r="O316" s="23"/>
    </row>
    <row r="317" spans="2:15" x14ac:dyDescent="0.25">
      <c r="B317" s="23"/>
      <c r="C317" s="23"/>
      <c r="D317" s="23" t="s">
        <v>286</v>
      </c>
      <c r="E317" s="23" t="s">
        <v>273</v>
      </c>
      <c r="F317" s="23" t="s">
        <v>46</v>
      </c>
      <c r="G317" s="24">
        <v>110</v>
      </c>
      <c r="H317" s="23">
        <v>140</v>
      </c>
      <c r="I317" s="23"/>
      <c r="J317" s="25"/>
      <c r="K31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41888.000000000007</v>
      </c>
      <c r="L31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41888.000000000007</v>
      </c>
      <c r="M317" s="23"/>
      <c r="N317" s="23" t="s">
        <v>13</v>
      </c>
      <c r="O317" s="23"/>
    </row>
    <row r="318" spans="2:15" x14ac:dyDescent="0.25">
      <c r="B318" s="23"/>
      <c r="C318" s="23"/>
      <c r="D318" s="23" t="s">
        <v>287</v>
      </c>
      <c r="E318" s="23" t="s">
        <v>273</v>
      </c>
      <c r="F318" s="23" t="s">
        <v>46</v>
      </c>
      <c r="G318" s="24">
        <v>110</v>
      </c>
      <c r="H318" s="23">
        <v>395</v>
      </c>
      <c r="I318" s="23"/>
      <c r="J318" s="25"/>
      <c r="K31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118184.00000000001</v>
      </c>
      <c r="L31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118184.00000000001</v>
      </c>
      <c r="M318" s="23"/>
      <c r="N318" s="23" t="s">
        <v>13</v>
      </c>
      <c r="O318" s="23"/>
    </row>
    <row r="319" spans="2:15" x14ac:dyDescent="0.25">
      <c r="B319" s="23"/>
      <c r="C319" s="23"/>
      <c r="D319" s="23" t="s">
        <v>288</v>
      </c>
      <c r="E319" s="23" t="s">
        <v>281</v>
      </c>
      <c r="F319" s="23" t="s">
        <v>46</v>
      </c>
      <c r="G319" s="24">
        <v>63</v>
      </c>
      <c r="H319" s="23">
        <v>143</v>
      </c>
      <c r="I319" s="23"/>
      <c r="J319" s="25"/>
      <c r="K31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26741.000000000004</v>
      </c>
      <c r="L31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26741.000000000004</v>
      </c>
      <c r="M319" s="23"/>
      <c r="N319" s="23" t="s">
        <v>13</v>
      </c>
      <c r="O319" s="23"/>
    </row>
    <row r="320" spans="2:15" x14ac:dyDescent="0.25">
      <c r="B320" s="23"/>
      <c r="C320" s="23"/>
      <c r="D320" s="23" t="s">
        <v>289</v>
      </c>
      <c r="E320" s="23" t="s">
        <v>281</v>
      </c>
      <c r="F320" s="23" t="s">
        <v>46</v>
      </c>
      <c r="G320" s="24">
        <v>63</v>
      </c>
      <c r="H320" s="23">
        <v>974.9</v>
      </c>
      <c r="I320" s="23"/>
      <c r="J320" s="25"/>
      <c r="K32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182306.30000000002</v>
      </c>
      <c r="L32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182306.30000000002</v>
      </c>
      <c r="M320" s="23"/>
      <c r="N320" s="23" t="s">
        <v>13</v>
      </c>
      <c r="O320" s="23"/>
    </row>
    <row r="321" spans="2:15" x14ac:dyDescent="0.25">
      <c r="B321" s="23"/>
      <c r="C321" s="23"/>
      <c r="D321" s="23" t="s">
        <v>290</v>
      </c>
      <c r="E321" s="23" t="s">
        <v>281</v>
      </c>
      <c r="F321" s="23" t="s">
        <v>46</v>
      </c>
      <c r="G321" s="24">
        <v>63</v>
      </c>
      <c r="H321" s="23">
        <v>747</v>
      </c>
      <c r="I321" s="23"/>
      <c r="J321" s="25"/>
      <c r="K32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139689.00000000003</v>
      </c>
      <c r="L32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139689.00000000003</v>
      </c>
      <c r="M321" s="23"/>
      <c r="N321" s="23" t="s">
        <v>13</v>
      </c>
      <c r="O321" s="23"/>
    </row>
    <row r="322" spans="2:15" x14ac:dyDescent="0.25">
      <c r="B322" s="23"/>
      <c r="C322" s="23"/>
      <c r="D322" s="23" t="s">
        <v>291</v>
      </c>
      <c r="E322" s="23" t="s">
        <v>281</v>
      </c>
      <c r="F322" s="23" t="s">
        <v>46</v>
      </c>
      <c r="G322" s="24">
        <v>63</v>
      </c>
      <c r="H322" s="23">
        <v>313.8</v>
      </c>
      <c r="I322" s="23"/>
      <c r="J322" s="25"/>
      <c r="K32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58680.600000000013</v>
      </c>
      <c r="L32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58680.600000000013</v>
      </c>
      <c r="M322" s="23"/>
      <c r="N322" s="23" t="s">
        <v>13</v>
      </c>
      <c r="O322" s="23"/>
    </row>
    <row r="323" spans="2:15" x14ac:dyDescent="0.25">
      <c r="B323" s="23"/>
      <c r="C323" s="23"/>
      <c r="D323" s="23" t="s">
        <v>294</v>
      </c>
      <c r="E323" s="23" t="s">
        <v>281</v>
      </c>
      <c r="F323" s="23" t="s">
        <v>46</v>
      </c>
      <c r="G323" s="24">
        <v>63</v>
      </c>
      <c r="H323" s="23">
        <v>1160</v>
      </c>
      <c r="I323" s="23"/>
      <c r="J323" s="25"/>
      <c r="K32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216920.00000000003</v>
      </c>
      <c r="L32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216920.00000000003</v>
      </c>
      <c r="M323" s="23"/>
      <c r="N323" s="23" t="s">
        <v>13</v>
      </c>
      <c r="O323" s="23"/>
    </row>
    <row r="324" spans="2:15" x14ac:dyDescent="0.25">
      <c r="B324" s="23"/>
      <c r="C324" s="23"/>
      <c r="D324" s="23" t="s">
        <v>296</v>
      </c>
      <c r="E324" s="23" t="s">
        <v>281</v>
      </c>
      <c r="F324" s="23" t="s">
        <v>46</v>
      </c>
      <c r="G324" s="24">
        <v>63</v>
      </c>
      <c r="H324" s="23">
        <v>1047.9000000000001</v>
      </c>
      <c r="I324" s="23"/>
      <c r="J324" s="25"/>
      <c r="K32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195957.30000000005</v>
      </c>
      <c r="L32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195957.30000000005</v>
      </c>
      <c r="M324" s="23"/>
      <c r="N324" s="23" t="s">
        <v>13</v>
      </c>
      <c r="O324" s="23"/>
    </row>
    <row r="325" spans="2:15" x14ac:dyDescent="0.25">
      <c r="B325" s="23"/>
      <c r="C325" s="23"/>
      <c r="D325" s="23" t="s">
        <v>277</v>
      </c>
      <c r="E325" s="23" t="s">
        <v>297</v>
      </c>
      <c r="F325" s="23" t="s">
        <v>46</v>
      </c>
      <c r="G325" s="24">
        <v>32</v>
      </c>
      <c r="H325" s="23">
        <v>16</v>
      </c>
      <c r="I325" s="23"/>
      <c r="J325" s="25"/>
      <c r="K32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1795.2000000000003</v>
      </c>
      <c r="L32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1795.2000000000003</v>
      </c>
      <c r="M325" s="23"/>
      <c r="N325" s="23" t="s">
        <v>13</v>
      </c>
      <c r="O325" s="23"/>
    </row>
    <row r="326" spans="2:15" x14ac:dyDescent="0.25">
      <c r="B326" s="23"/>
      <c r="C326" s="23"/>
      <c r="D326" s="23" t="s">
        <v>298</v>
      </c>
      <c r="E326" s="23" t="s">
        <v>299</v>
      </c>
      <c r="F326" s="23" t="s">
        <v>46</v>
      </c>
      <c r="G326" s="24">
        <v>32</v>
      </c>
      <c r="H326" s="23">
        <v>17</v>
      </c>
      <c r="I326" s="23"/>
      <c r="J326" s="25"/>
      <c r="K32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1907.4000000000003</v>
      </c>
      <c r="L32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1907.4000000000003</v>
      </c>
      <c r="M326" s="23"/>
      <c r="N326" s="23" t="s">
        <v>13</v>
      </c>
      <c r="O326" s="23"/>
    </row>
    <row r="327" spans="2:15" x14ac:dyDescent="0.25">
      <c r="B327" s="23"/>
      <c r="C327" s="23"/>
      <c r="D327" s="23" t="s">
        <v>300</v>
      </c>
      <c r="E327" s="23" t="s">
        <v>301</v>
      </c>
      <c r="F327" s="23" t="s">
        <v>46</v>
      </c>
      <c r="G327" s="24">
        <v>32</v>
      </c>
      <c r="H327" s="23">
        <v>12</v>
      </c>
      <c r="I327" s="23"/>
      <c r="J327" s="25"/>
      <c r="K32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1346.4</v>
      </c>
      <c r="L32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1346.4</v>
      </c>
      <c r="M327" s="23"/>
      <c r="N327" s="23" t="s">
        <v>13</v>
      </c>
      <c r="O327" s="23"/>
    </row>
    <row r="328" spans="2:15" x14ac:dyDescent="0.25">
      <c r="B328" s="23"/>
      <c r="C328" s="23"/>
      <c r="D328" s="23" t="s">
        <v>300</v>
      </c>
      <c r="E328" s="23" t="s">
        <v>302</v>
      </c>
      <c r="F328" s="23" t="s">
        <v>46</v>
      </c>
      <c r="G328" s="24">
        <v>32</v>
      </c>
      <c r="H328" s="23">
        <v>3.64</v>
      </c>
      <c r="I328" s="23"/>
      <c r="J328" s="25"/>
      <c r="K32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408.40800000000007</v>
      </c>
      <c r="L32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408.40800000000007</v>
      </c>
      <c r="M328" s="23"/>
      <c r="N328" s="23" t="s">
        <v>13</v>
      </c>
      <c r="O328" s="23"/>
    </row>
    <row r="329" spans="2:15" x14ac:dyDescent="0.25">
      <c r="B329" s="23"/>
      <c r="C329" s="23"/>
      <c r="D329" s="23" t="s">
        <v>300</v>
      </c>
      <c r="E329" s="23" t="s">
        <v>303</v>
      </c>
      <c r="F329" s="23" t="s">
        <v>46</v>
      </c>
      <c r="G329" s="24">
        <v>32</v>
      </c>
      <c r="H329" s="23">
        <v>3.8</v>
      </c>
      <c r="I329" s="23"/>
      <c r="J329" s="25"/>
      <c r="K32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426.36000000000007</v>
      </c>
      <c r="L32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426.36000000000007</v>
      </c>
      <c r="M329" s="23"/>
      <c r="N329" s="23" t="s">
        <v>13</v>
      </c>
      <c r="O329" s="23"/>
    </row>
    <row r="330" spans="2:15" x14ac:dyDescent="0.25">
      <c r="B330" s="23"/>
      <c r="C330" s="23"/>
      <c r="D330" s="23" t="s">
        <v>304</v>
      </c>
      <c r="E330" s="23" t="s">
        <v>305</v>
      </c>
      <c r="F330" s="23" t="s">
        <v>46</v>
      </c>
      <c r="G330" s="24">
        <v>32</v>
      </c>
      <c r="H330" s="23">
        <v>74.8</v>
      </c>
      <c r="I330" s="23"/>
      <c r="J330" s="25"/>
      <c r="K33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8392.5600000000013</v>
      </c>
      <c r="L33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8392.5600000000013</v>
      </c>
      <c r="M330" s="23"/>
      <c r="N330" s="23" t="s">
        <v>13</v>
      </c>
      <c r="O330" s="23"/>
    </row>
    <row r="331" spans="2:15" x14ac:dyDescent="0.25">
      <c r="B331" s="23"/>
      <c r="C331" s="23"/>
      <c r="D331" s="23" t="s">
        <v>304</v>
      </c>
      <c r="E331" s="23" t="s">
        <v>306</v>
      </c>
      <c r="F331" s="23" t="s">
        <v>46</v>
      </c>
      <c r="G331" s="24">
        <v>32</v>
      </c>
      <c r="H331" s="23">
        <v>20</v>
      </c>
      <c r="I331" s="23"/>
      <c r="J331" s="25"/>
      <c r="K33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2244.0000000000005</v>
      </c>
      <c r="L33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2244.0000000000005</v>
      </c>
      <c r="M331" s="23"/>
      <c r="N331" s="23" t="s">
        <v>13</v>
      </c>
      <c r="O331" s="23"/>
    </row>
    <row r="332" spans="2:15" x14ac:dyDescent="0.25">
      <c r="B332" s="23"/>
      <c r="C332" s="23"/>
      <c r="D332" s="23" t="s">
        <v>304</v>
      </c>
      <c r="E332" s="23" t="s">
        <v>307</v>
      </c>
      <c r="F332" s="23" t="s">
        <v>46</v>
      </c>
      <c r="G332" s="24">
        <v>32</v>
      </c>
      <c r="H332" s="23">
        <v>46.87</v>
      </c>
      <c r="I332" s="23"/>
      <c r="J332" s="25"/>
      <c r="K33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5258.8140000000003</v>
      </c>
      <c r="L33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5258.8140000000003</v>
      </c>
      <c r="M332" s="23"/>
      <c r="N332" s="23" t="s">
        <v>13</v>
      </c>
      <c r="O332" s="23"/>
    </row>
    <row r="333" spans="2:15" x14ac:dyDescent="0.25">
      <c r="B333" s="23"/>
      <c r="C333" s="23"/>
      <c r="D333" s="23" t="s">
        <v>298</v>
      </c>
      <c r="E333" s="23" t="s">
        <v>308</v>
      </c>
      <c r="F333" s="23" t="s">
        <v>46</v>
      </c>
      <c r="G333" s="24">
        <v>32</v>
      </c>
      <c r="H333" s="23">
        <v>40.450000000000003</v>
      </c>
      <c r="I333" s="23"/>
      <c r="J333" s="25"/>
      <c r="K33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4538.4900000000007</v>
      </c>
      <c r="L33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4538.4900000000007</v>
      </c>
      <c r="M333" s="23"/>
      <c r="N333" s="23" t="s">
        <v>13</v>
      </c>
      <c r="O333" s="23"/>
    </row>
    <row r="334" spans="2:15" x14ac:dyDescent="0.25">
      <c r="B334" s="23"/>
      <c r="C334" s="23"/>
      <c r="D334" s="23" t="s">
        <v>298</v>
      </c>
      <c r="E334" s="23" t="s">
        <v>309</v>
      </c>
      <c r="F334" s="23" t="s">
        <v>46</v>
      </c>
      <c r="G334" s="24">
        <v>63</v>
      </c>
      <c r="H334" s="23">
        <v>88</v>
      </c>
      <c r="I334" s="23"/>
      <c r="J334" s="25"/>
      <c r="K33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16456.000000000004</v>
      </c>
      <c r="L33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16456.000000000004</v>
      </c>
      <c r="M334" s="23"/>
      <c r="N334" s="23" t="s">
        <v>13</v>
      </c>
      <c r="O334" s="23"/>
    </row>
    <row r="335" spans="2:15" x14ac:dyDescent="0.25">
      <c r="B335" s="23"/>
      <c r="C335" s="23"/>
      <c r="D335" s="23" t="s">
        <v>276</v>
      </c>
      <c r="E335" s="23" t="s">
        <v>310</v>
      </c>
      <c r="F335" s="23" t="s">
        <v>46</v>
      </c>
      <c r="G335" s="24">
        <v>32</v>
      </c>
      <c r="H335" s="23">
        <v>11.07</v>
      </c>
      <c r="I335" s="23"/>
      <c r="J335" s="25"/>
      <c r="K33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1242.0540000000003</v>
      </c>
      <c r="L33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1242.0540000000003</v>
      </c>
      <c r="M335" s="23"/>
      <c r="N335" s="23" t="s">
        <v>13</v>
      </c>
      <c r="O335" s="23"/>
    </row>
    <row r="336" spans="2:15" x14ac:dyDescent="0.25">
      <c r="B336" s="23"/>
      <c r="C336" s="23"/>
      <c r="D336" s="23" t="s">
        <v>276</v>
      </c>
      <c r="E336" s="23" t="s">
        <v>311</v>
      </c>
      <c r="F336" s="23" t="s">
        <v>46</v>
      </c>
      <c r="G336" s="24">
        <v>32</v>
      </c>
      <c r="H336" s="23">
        <v>11</v>
      </c>
      <c r="I336" s="23"/>
      <c r="J336" s="25"/>
      <c r="K33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1234.2000000000003</v>
      </c>
      <c r="L33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1234.2000000000003</v>
      </c>
      <c r="M336" s="23"/>
      <c r="N336" s="23" t="s">
        <v>13</v>
      </c>
      <c r="O336" s="23"/>
    </row>
    <row r="337" spans="2:15" x14ac:dyDescent="0.25">
      <c r="B337" s="23"/>
      <c r="C337" s="23"/>
      <c r="D337" s="23" t="s">
        <v>279</v>
      </c>
      <c r="E337" s="23" t="s">
        <v>312</v>
      </c>
      <c r="F337" s="23" t="s">
        <v>46</v>
      </c>
      <c r="G337" s="24">
        <v>32</v>
      </c>
      <c r="H337" s="23">
        <v>13.8</v>
      </c>
      <c r="I337" s="23"/>
      <c r="J337" s="25"/>
      <c r="K33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1548.3600000000004</v>
      </c>
      <c r="L33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1548.3600000000004</v>
      </c>
      <c r="M337" s="23"/>
      <c r="N337" s="23" t="s">
        <v>13</v>
      </c>
      <c r="O337" s="23"/>
    </row>
    <row r="338" spans="2:15" x14ac:dyDescent="0.25">
      <c r="B338" s="23"/>
      <c r="C338" s="23"/>
      <c r="D338" s="23" t="s">
        <v>313</v>
      </c>
      <c r="E338" s="23" t="s">
        <v>314</v>
      </c>
      <c r="F338" s="23" t="s">
        <v>46</v>
      </c>
      <c r="G338" s="24">
        <v>32</v>
      </c>
      <c r="H338" s="23">
        <v>4.7</v>
      </c>
      <c r="I338" s="23"/>
      <c r="J338" s="25"/>
      <c r="K33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527.34000000000015</v>
      </c>
      <c r="L33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527.34000000000015</v>
      </c>
      <c r="M338" s="23"/>
      <c r="N338" s="23" t="s">
        <v>13</v>
      </c>
      <c r="O338" s="23"/>
    </row>
    <row r="339" spans="2:15" x14ac:dyDescent="0.25">
      <c r="B339" s="23"/>
      <c r="C339" s="23"/>
      <c r="D339" s="23" t="s">
        <v>315</v>
      </c>
      <c r="E339" s="23" t="s">
        <v>316</v>
      </c>
      <c r="F339" s="23" t="s">
        <v>46</v>
      </c>
      <c r="G339" s="24">
        <v>32</v>
      </c>
      <c r="H339" s="23">
        <v>7</v>
      </c>
      <c r="I339" s="23"/>
      <c r="J339" s="25"/>
      <c r="K33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785.40000000000009</v>
      </c>
      <c r="L33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785.40000000000009</v>
      </c>
      <c r="M339" s="23"/>
      <c r="N339" s="23" t="s">
        <v>13</v>
      </c>
      <c r="O339" s="23"/>
    </row>
    <row r="340" spans="2:15" x14ac:dyDescent="0.25">
      <c r="B340" s="23"/>
      <c r="C340" s="23"/>
      <c r="D340" s="23" t="s">
        <v>317</v>
      </c>
      <c r="E340" s="23" t="s">
        <v>318</v>
      </c>
      <c r="F340" s="23" t="s">
        <v>46</v>
      </c>
      <c r="G340" s="24">
        <v>32</v>
      </c>
      <c r="H340" s="23">
        <v>10</v>
      </c>
      <c r="I340" s="23"/>
      <c r="J340" s="25"/>
      <c r="K34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1122.0000000000002</v>
      </c>
      <c r="L34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1122.0000000000002</v>
      </c>
      <c r="M340" s="23"/>
      <c r="N340" s="23" t="s">
        <v>13</v>
      </c>
      <c r="O340" s="23"/>
    </row>
    <row r="341" spans="2:15" x14ac:dyDescent="0.25">
      <c r="B341" s="23"/>
      <c r="C341" s="23"/>
      <c r="D341" s="23" t="s">
        <v>272</v>
      </c>
      <c r="E341" s="23" t="s">
        <v>319</v>
      </c>
      <c r="F341" s="23" t="s">
        <v>46</v>
      </c>
      <c r="G341" s="24">
        <v>32</v>
      </c>
      <c r="H341" s="23">
        <v>4.5</v>
      </c>
      <c r="I341" s="23"/>
      <c r="J341" s="25"/>
      <c r="K34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504.90000000000009</v>
      </c>
      <c r="L34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504.90000000000009</v>
      </c>
      <c r="M341" s="23"/>
      <c r="N341" s="23" t="s">
        <v>13</v>
      </c>
      <c r="O341" s="23"/>
    </row>
    <row r="342" spans="2:15" x14ac:dyDescent="0.25">
      <c r="B342" s="23"/>
      <c r="C342" s="23"/>
      <c r="D342" s="23" t="s">
        <v>300</v>
      </c>
      <c r="E342" s="23" t="s">
        <v>320</v>
      </c>
      <c r="F342" s="23" t="s">
        <v>46</v>
      </c>
      <c r="G342" s="24">
        <v>32</v>
      </c>
      <c r="H342" s="23">
        <v>10.5</v>
      </c>
      <c r="I342" s="23"/>
      <c r="J342" s="25"/>
      <c r="K34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1178.1000000000001</v>
      </c>
      <c r="L34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1178.1000000000001</v>
      </c>
      <c r="M342" s="23"/>
      <c r="N342" s="23" t="s">
        <v>13</v>
      </c>
      <c r="O342" s="23"/>
    </row>
    <row r="343" spans="2:15" x14ac:dyDescent="0.25">
      <c r="B343" s="23"/>
      <c r="C343" s="23"/>
      <c r="D343" s="23" t="s">
        <v>300</v>
      </c>
      <c r="E343" s="23" t="s">
        <v>321</v>
      </c>
      <c r="F343" s="23" t="s">
        <v>46</v>
      </c>
      <c r="G343" s="24">
        <v>32</v>
      </c>
      <c r="H343" s="23">
        <v>7.5</v>
      </c>
      <c r="I343" s="23"/>
      <c r="J343" s="25"/>
      <c r="K34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841.50000000000011</v>
      </c>
      <c r="L34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841.50000000000011</v>
      </c>
      <c r="M343" s="23"/>
      <c r="N343" s="23" t="s">
        <v>13</v>
      </c>
      <c r="O343" s="23"/>
    </row>
    <row r="344" spans="2:15" x14ac:dyDescent="0.25">
      <c r="B344" s="23"/>
      <c r="C344" s="23"/>
      <c r="D344" s="23" t="s">
        <v>300</v>
      </c>
      <c r="E344" s="23" t="s">
        <v>322</v>
      </c>
      <c r="F344" s="23" t="s">
        <v>46</v>
      </c>
      <c r="G344" s="24">
        <v>32</v>
      </c>
      <c r="H344" s="23">
        <v>6.5</v>
      </c>
      <c r="I344" s="23"/>
      <c r="J344" s="25"/>
      <c r="K34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729.30000000000007</v>
      </c>
      <c r="L34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729.30000000000007</v>
      </c>
      <c r="M344" s="23"/>
      <c r="N344" s="23" t="s">
        <v>13</v>
      </c>
      <c r="O344" s="23"/>
    </row>
    <row r="345" spans="2:15" x14ac:dyDescent="0.25">
      <c r="B345" s="23"/>
      <c r="C345" s="23"/>
      <c r="D345" s="23" t="s">
        <v>863</v>
      </c>
      <c r="E345" s="23" t="s">
        <v>323</v>
      </c>
      <c r="F345" s="23" t="s">
        <v>46</v>
      </c>
      <c r="G345" s="24">
        <v>32</v>
      </c>
      <c r="H345" s="23">
        <v>4</v>
      </c>
      <c r="I345" s="23"/>
      <c r="J345" s="25"/>
      <c r="K34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448.80000000000007</v>
      </c>
      <c r="L34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448.80000000000007</v>
      </c>
      <c r="M345" s="23"/>
      <c r="N345" s="23" t="s">
        <v>13</v>
      </c>
      <c r="O345" s="23"/>
    </row>
    <row r="346" spans="2:15" x14ac:dyDescent="0.25">
      <c r="B346" s="23"/>
      <c r="C346" s="23"/>
      <c r="D346" s="23" t="s">
        <v>274</v>
      </c>
      <c r="E346" s="23" t="s">
        <v>326</v>
      </c>
      <c r="F346" s="23" t="s">
        <v>46</v>
      </c>
      <c r="G346" s="24">
        <v>32</v>
      </c>
      <c r="H346" s="23">
        <v>17.5</v>
      </c>
      <c r="I346" s="23"/>
      <c r="J346" s="25"/>
      <c r="K34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1963.5000000000002</v>
      </c>
      <c r="L34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1963.5000000000002</v>
      </c>
      <c r="M346" s="23"/>
      <c r="N346" s="23" t="s">
        <v>13</v>
      </c>
      <c r="O346" s="23"/>
    </row>
    <row r="347" spans="2:15" x14ac:dyDescent="0.25">
      <c r="B347" s="23"/>
      <c r="C347" s="23"/>
      <c r="D347" s="23" t="s">
        <v>317</v>
      </c>
      <c r="E347" s="23" t="s">
        <v>327</v>
      </c>
      <c r="F347" s="23" t="s">
        <v>46</v>
      </c>
      <c r="G347" s="24">
        <v>32</v>
      </c>
      <c r="H347" s="23">
        <v>93</v>
      </c>
      <c r="I347" s="23"/>
      <c r="J347" s="25"/>
      <c r="K34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10434.600000000002</v>
      </c>
      <c r="L34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10434.600000000002</v>
      </c>
      <c r="M347" s="23"/>
      <c r="N347" s="23" t="s">
        <v>13</v>
      </c>
      <c r="O347" s="23"/>
    </row>
    <row r="348" spans="2:15" x14ac:dyDescent="0.25">
      <c r="B348" s="23"/>
      <c r="C348" s="23"/>
      <c r="D348" s="23" t="s">
        <v>274</v>
      </c>
      <c r="E348" s="23" t="s">
        <v>328</v>
      </c>
      <c r="F348" s="23" t="s">
        <v>46</v>
      </c>
      <c r="G348" s="24">
        <v>32</v>
      </c>
      <c r="H348" s="23">
        <v>10.58</v>
      </c>
      <c r="I348" s="23"/>
      <c r="J348" s="25"/>
      <c r="K34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1187.0760000000002</v>
      </c>
      <c r="L34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1187.0760000000002</v>
      </c>
      <c r="M348" s="23"/>
      <c r="N348" s="23" t="s">
        <v>13</v>
      </c>
      <c r="O348" s="23"/>
    </row>
    <row r="349" spans="2:15" x14ac:dyDescent="0.25">
      <c r="B349" s="23"/>
      <c r="C349" s="23"/>
      <c r="D349" s="23" t="s">
        <v>864</v>
      </c>
      <c r="E349" s="23" t="s">
        <v>329</v>
      </c>
      <c r="F349" s="23" t="s">
        <v>46</v>
      </c>
      <c r="G349" s="24">
        <v>32</v>
      </c>
      <c r="H349" s="23">
        <v>22.7</v>
      </c>
      <c r="I349" s="23"/>
      <c r="J349" s="25"/>
      <c r="K34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2546.9400000000005</v>
      </c>
      <c r="L34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2546.9400000000005</v>
      </c>
      <c r="M349" s="23"/>
      <c r="N349" s="23" t="s">
        <v>13</v>
      </c>
      <c r="O349" s="23"/>
    </row>
    <row r="350" spans="2:15" x14ac:dyDescent="0.25">
      <c r="B350" s="23"/>
      <c r="C350" s="23"/>
      <c r="D350" s="23" t="s">
        <v>864</v>
      </c>
      <c r="E350" s="23" t="s">
        <v>330</v>
      </c>
      <c r="F350" s="23" t="s">
        <v>46</v>
      </c>
      <c r="G350" s="24">
        <v>32</v>
      </c>
      <c r="H350" s="23">
        <v>268.5</v>
      </c>
      <c r="I350" s="23"/>
      <c r="J350" s="25"/>
      <c r="K35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30125.700000000004</v>
      </c>
      <c r="L35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30125.700000000004</v>
      </c>
      <c r="M350" s="23"/>
      <c r="N350" s="23" t="s">
        <v>13</v>
      </c>
      <c r="O350" s="23"/>
    </row>
    <row r="351" spans="2:15" x14ac:dyDescent="0.25">
      <c r="B351" s="23"/>
      <c r="C351" s="23"/>
      <c r="D351" s="23" t="s">
        <v>298</v>
      </c>
      <c r="E351" s="23" t="s">
        <v>331</v>
      </c>
      <c r="F351" s="23" t="s">
        <v>46</v>
      </c>
      <c r="G351" s="24">
        <v>32</v>
      </c>
      <c r="H351" s="23">
        <v>4.2</v>
      </c>
      <c r="I351" s="23"/>
      <c r="J351" s="25"/>
      <c r="K35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471.24000000000007</v>
      </c>
      <c r="L35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471.24000000000007</v>
      </c>
      <c r="M351" s="23"/>
      <c r="N351" s="23" t="s">
        <v>13</v>
      </c>
      <c r="O351" s="23"/>
    </row>
    <row r="352" spans="2:15" x14ac:dyDescent="0.25">
      <c r="B352" s="23"/>
      <c r="C352" s="23"/>
      <c r="D352" s="23" t="s">
        <v>298</v>
      </c>
      <c r="E352" s="23" t="s">
        <v>332</v>
      </c>
      <c r="F352" s="23" t="s">
        <v>46</v>
      </c>
      <c r="G352" s="24">
        <v>32</v>
      </c>
      <c r="H352" s="23">
        <v>91.7</v>
      </c>
      <c r="I352" s="23"/>
      <c r="J352" s="25"/>
      <c r="K35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10288.740000000002</v>
      </c>
      <c r="L35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10288.740000000002</v>
      </c>
      <c r="M352" s="23"/>
      <c r="N352" s="23" t="s">
        <v>13</v>
      </c>
      <c r="O352" s="23"/>
    </row>
    <row r="353" spans="2:15" x14ac:dyDescent="0.25">
      <c r="B353" s="23"/>
      <c r="C353" s="23"/>
      <c r="D353" s="23" t="s">
        <v>272</v>
      </c>
      <c r="E353" s="23" t="s">
        <v>333</v>
      </c>
      <c r="F353" s="23" t="s">
        <v>46</v>
      </c>
      <c r="G353" s="24">
        <v>32</v>
      </c>
      <c r="H353" s="23">
        <v>111.1</v>
      </c>
      <c r="I353" s="23"/>
      <c r="J353" s="25"/>
      <c r="K35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12465.420000000002</v>
      </c>
      <c r="L35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12465.420000000002</v>
      </c>
      <c r="M353" s="23"/>
      <c r="N353" s="23" t="s">
        <v>13</v>
      </c>
      <c r="O353" s="23"/>
    </row>
    <row r="354" spans="2:15" x14ac:dyDescent="0.25">
      <c r="B354" s="23"/>
      <c r="C354" s="23"/>
      <c r="D354" s="23" t="s">
        <v>865</v>
      </c>
      <c r="E354" s="23" t="s">
        <v>334</v>
      </c>
      <c r="F354" s="23" t="s">
        <v>46</v>
      </c>
      <c r="G354" s="24">
        <v>32</v>
      </c>
      <c r="H354" s="23">
        <v>4.1500000000000004</v>
      </c>
      <c r="I354" s="23"/>
      <c r="J354" s="25"/>
      <c r="K35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465.63000000000011</v>
      </c>
      <c r="L35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465.63000000000011</v>
      </c>
      <c r="M354" s="23"/>
      <c r="N354" s="23" t="s">
        <v>13</v>
      </c>
      <c r="O354" s="23"/>
    </row>
    <row r="355" spans="2:15" x14ac:dyDescent="0.25">
      <c r="B355" s="23"/>
      <c r="C355" s="23"/>
      <c r="D355" s="23" t="s">
        <v>335</v>
      </c>
      <c r="E355" s="23" t="s">
        <v>336</v>
      </c>
      <c r="F355" s="23" t="s">
        <v>46</v>
      </c>
      <c r="G355" s="24">
        <v>32</v>
      </c>
      <c r="H355" s="23">
        <v>5.4</v>
      </c>
      <c r="I355" s="23"/>
      <c r="J355" s="25"/>
      <c r="K35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605.88000000000011</v>
      </c>
      <c r="L35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605.88000000000011</v>
      </c>
      <c r="M355" s="23"/>
      <c r="N355" s="23" t="s">
        <v>13</v>
      </c>
      <c r="O355" s="23"/>
    </row>
    <row r="356" spans="2:15" x14ac:dyDescent="0.25">
      <c r="B356" s="23"/>
      <c r="C356" s="23"/>
      <c r="D356" s="23" t="s">
        <v>337</v>
      </c>
      <c r="E356" s="23" t="s">
        <v>338</v>
      </c>
      <c r="F356" s="23" t="s">
        <v>46</v>
      </c>
      <c r="G356" s="24">
        <v>32</v>
      </c>
      <c r="H356" s="23">
        <v>28.2</v>
      </c>
      <c r="I356" s="23"/>
      <c r="J356" s="25"/>
      <c r="K35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3164.0400000000004</v>
      </c>
      <c r="L35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3164.0400000000004</v>
      </c>
      <c r="M356" s="23"/>
      <c r="N356" s="23" t="s">
        <v>13</v>
      </c>
      <c r="O356" s="23"/>
    </row>
    <row r="357" spans="2:15" x14ac:dyDescent="0.25">
      <c r="B357" s="23"/>
      <c r="C357" s="23"/>
      <c r="D357" s="23" t="s">
        <v>304</v>
      </c>
      <c r="E357" s="23" t="s">
        <v>339</v>
      </c>
      <c r="F357" s="23" t="s">
        <v>46</v>
      </c>
      <c r="G357" s="24">
        <v>32</v>
      </c>
      <c r="H357" s="23">
        <v>34.700000000000003</v>
      </c>
      <c r="I357" s="23"/>
      <c r="J357" s="25"/>
      <c r="K35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3893.3400000000011</v>
      </c>
      <c r="L35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3893.3400000000011</v>
      </c>
      <c r="M357" s="23"/>
      <c r="N357" s="23" t="s">
        <v>13</v>
      </c>
      <c r="O357" s="23"/>
    </row>
    <row r="358" spans="2:15" x14ac:dyDescent="0.25">
      <c r="B358" s="23"/>
      <c r="C358" s="23"/>
      <c r="D358" s="23" t="s">
        <v>340</v>
      </c>
      <c r="E358" s="23" t="s">
        <v>341</v>
      </c>
      <c r="F358" s="23" t="s">
        <v>46</v>
      </c>
      <c r="G358" s="24">
        <v>32</v>
      </c>
      <c r="H358" s="23">
        <v>21</v>
      </c>
      <c r="I358" s="23"/>
      <c r="J358" s="25"/>
      <c r="K35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2356.2000000000003</v>
      </c>
      <c r="L35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2356.2000000000003</v>
      </c>
      <c r="M358" s="23"/>
      <c r="N358" s="23" t="s">
        <v>13</v>
      </c>
      <c r="O358" s="23"/>
    </row>
    <row r="359" spans="2:15" x14ac:dyDescent="0.25">
      <c r="B359" s="23"/>
      <c r="C359" s="23"/>
      <c r="D359" s="23" t="s">
        <v>342</v>
      </c>
      <c r="E359" s="23" t="s">
        <v>343</v>
      </c>
      <c r="F359" s="23" t="s">
        <v>46</v>
      </c>
      <c r="G359" s="24">
        <v>32</v>
      </c>
      <c r="H359" s="23">
        <v>46</v>
      </c>
      <c r="I359" s="23"/>
      <c r="J359" s="25"/>
      <c r="K35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5161.2000000000007</v>
      </c>
      <c r="L35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5161.2000000000007</v>
      </c>
      <c r="M359" s="23"/>
      <c r="N359" s="23" t="s">
        <v>13</v>
      </c>
      <c r="O359" s="23"/>
    </row>
    <row r="360" spans="2:15" x14ac:dyDescent="0.25">
      <c r="B360" s="23"/>
      <c r="C360" s="23"/>
      <c r="D360" s="23" t="s">
        <v>342</v>
      </c>
      <c r="E360" s="23" t="s">
        <v>344</v>
      </c>
      <c r="F360" s="23" t="s">
        <v>46</v>
      </c>
      <c r="G360" s="24">
        <v>32</v>
      </c>
      <c r="H360" s="23">
        <v>6.5</v>
      </c>
      <c r="I360" s="23"/>
      <c r="J360" s="25"/>
      <c r="K36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729.30000000000007</v>
      </c>
      <c r="L36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729.30000000000007</v>
      </c>
      <c r="M360" s="23"/>
      <c r="N360" s="23" t="s">
        <v>13</v>
      </c>
      <c r="O360" s="23"/>
    </row>
    <row r="361" spans="2:15" x14ac:dyDescent="0.25">
      <c r="B361" s="23"/>
      <c r="C361" s="23"/>
      <c r="D361" s="23" t="s">
        <v>342</v>
      </c>
      <c r="E361" s="23" t="s">
        <v>345</v>
      </c>
      <c r="F361" s="23" t="s">
        <v>46</v>
      </c>
      <c r="G361" s="24">
        <v>32</v>
      </c>
      <c r="H361" s="23">
        <v>16.5</v>
      </c>
      <c r="I361" s="23"/>
      <c r="J361" s="25"/>
      <c r="K36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1851.3000000000002</v>
      </c>
      <c r="L36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1851.3000000000002</v>
      </c>
      <c r="M361" s="23"/>
      <c r="N361" s="23" t="s">
        <v>13</v>
      </c>
      <c r="O361" s="23"/>
    </row>
    <row r="362" spans="2:15" x14ac:dyDescent="0.25">
      <c r="B362" s="23"/>
      <c r="C362" s="23"/>
      <c r="D362" s="23" t="s">
        <v>431</v>
      </c>
      <c r="E362" s="23" t="s">
        <v>386</v>
      </c>
      <c r="F362" s="23" t="s">
        <v>293</v>
      </c>
      <c r="G362" s="24">
        <v>2</v>
      </c>
      <c r="H362" s="23">
        <v>281.56</v>
      </c>
      <c r="I362" s="23"/>
      <c r="J362" s="25"/>
      <c r="K36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61075.995200000005</v>
      </c>
      <c r="L36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61075.995200000005</v>
      </c>
      <c r="M362" s="23"/>
      <c r="N362" s="23" t="s">
        <v>13</v>
      </c>
      <c r="O362" s="23"/>
    </row>
    <row r="363" spans="2:15" x14ac:dyDescent="0.25">
      <c r="B363" s="23"/>
      <c r="C363" s="23"/>
      <c r="D363" s="23" t="s">
        <v>295</v>
      </c>
      <c r="E363" s="23" t="s">
        <v>346</v>
      </c>
      <c r="F363" s="23" t="s">
        <v>46</v>
      </c>
      <c r="G363" s="24">
        <v>32</v>
      </c>
      <c r="H363" s="23">
        <v>5.88</v>
      </c>
      <c r="I363" s="23"/>
      <c r="J363" s="25"/>
      <c r="K36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659.7360000000001</v>
      </c>
      <c r="L36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659.7360000000001</v>
      </c>
      <c r="M363" s="23"/>
      <c r="N363" s="23" t="s">
        <v>13</v>
      </c>
      <c r="O363" s="23"/>
    </row>
    <row r="364" spans="2:15" x14ac:dyDescent="0.25">
      <c r="B364" s="23"/>
      <c r="C364" s="23"/>
      <c r="D364" s="23" t="s">
        <v>340</v>
      </c>
      <c r="E364" s="23" t="s">
        <v>347</v>
      </c>
      <c r="F364" s="23" t="s">
        <v>46</v>
      </c>
      <c r="G364" s="24">
        <v>32</v>
      </c>
      <c r="H364" s="23">
        <v>27.5</v>
      </c>
      <c r="I364" s="23"/>
      <c r="J364" s="25"/>
      <c r="K36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3085.5000000000005</v>
      </c>
      <c r="L36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3085.5000000000005</v>
      </c>
      <c r="M364" s="23"/>
      <c r="N364" s="23" t="s">
        <v>13</v>
      </c>
      <c r="O364" s="23"/>
    </row>
    <row r="365" spans="2:15" x14ac:dyDescent="0.25">
      <c r="B365" s="23"/>
      <c r="C365" s="23"/>
      <c r="D365" s="23" t="s">
        <v>340</v>
      </c>
      <c r="E365" s="23" t="s">
        <v>348</v>
      </c>
      <c r="F365" s="23" t="s">
        <v>46</v>
      </c>
      <c r="G365" s="24">
        <v>32</v>
      </c>
      <c r="H365" s="23">
        <v>60.2</v>
      </c>
      <c r="I365" s="23"/>
      <c r="J365" s="25"/>
      <c r="K36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6754.4400000000014</v>
      </c>
      <c r="L36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6754.4400000000014</v>
      </c>
      <c r="M365" s="23"/>
      <c r="N365" s="23" t="s">
        <v>13</v>
      </c>
      <c r="O365" s="23"/>
    </row>
    <row r="366" spans="2:15" x14ac:dyDescent="0.25">
      <c r="B366" s="23"/>
      <c r="C366" s="23"/>
      <c r="D366" s="23" t="s">
        <v>354</v>
      </c>
      <c r="E366" s="23"/>
      <c r="F366" s="23" t="s">
        <v>46</v>
      </c>
      <c r="G366" s="24">
        <v>63</v>
      </c>
      <c r="H366" s="23">
        <v>1367</v>
      </c>
      <c r="I366" s="23"/>
      <c r="J366" s="25"/>
      <c r="K36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255629.00000000003</v>
      </c>
      <c r="L36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255629.00000000003</v>
      </c>
      <c r="M366" s="23"/>
      <c r="N366" s="23" t="s">
        <v>13</v>
      </c>
      <c r="O366" s="23"/>
    </row>
    <row r="367" spans="2:15" x14ac:dyDescent="0.25">
      <c r="B367" s="23"/>
      <c r="C367" s="23"/>
      <c r="D367" s="23" t="s">
        <v>355</v>
      </c>
      <c r="E367" s="23"/>
      <c r="F367" s="23" t="s">
        <v>46</v>
      </c>
      <c r="G367" s="24">
        <v>63</v>
      </c>
      <c r="H367" s="23">
        <v>360</v>
      </c>
      <c r="I367" s="23"/>
      <c r="J367" s="25"/>
      <c r="K36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67320.000000000015</v>
      </c>
      <c r="L36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67320.000000000015</v>
      </c>
      <c r="M367" s="23"/>
      <c r="N367" s="23" t="s">
        <v>13</v>
      </c>
      <c r="O367" s="23"/>
    </row>
    <row r="368" spans="2:15" x14ac:dyDescent="0.25">
      <c r="B368" s="23"/>
      <c r="C368" s="23"/>
      <c r="D368" s="23" t="s">
        <v>356</v>
      </c>
      <c r="E368" s="23"/>
      <c r="F368" s="23" t="s">
        <v>46</v>
      </c>
      <c r="G368" s="24">
        <v>63</v>
      </c>
      <c r="H368" s="23">
        <v>1556</v>
      </c>
      <c r="I368" s="23"/>
      <c r="J368" s="25"/>
      <c r="K36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290972.00000000006</v>
      </c>
      <c r="L36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290972.00000000006</v>
      </c>
      <c r="M368" s="23"/>
      <c r="N368" s="23" t="s">
        <v>13</v>
      </c>
      <c r="O368" s="23"/>
    </row>
    <row r="369" spans="2:15" x14ac:dyDescent="0.25">
      <c r="B369" s="23"/>
      <c r="C369" s="23"/>
      <c r="D369" s="23" t="s">
        <v>357</v>
      </c>
      <c r="E369" s="23"/>
      <c r="F369" s="23" t="s">
        <v>46</v>
      </c>
      <c r="G369" s="24">
        <v>110</v>
      </c>
      <c r="H369" s="23">
        <v>1466</v>
      </c>
      <c r="I369" s="23"/>
      <c r="J369" s="25"/>
      <c r="K36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438627.20000000007</v>
      </c>
      <c r="L36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438627.20000000007</v>
      </c>
      <c r="M369" s="23"/>
      <c r="N369" s="23" t="s">
        <v>13</v>
      </c>
      <c r="O369" s="23"/>
    </row>
    <row r="370" spans="2:15" x14ac:dyDescent="0.25">
      <c r="B370" s="23"/>
      <c r="C370" s="23"/>
      <c r="D370" s="23" t="s">
        <v>358</v>
      </c>
      <c r="E370" s="23"/>
      <c r="F370" s="23" t="s">
        <v>46</v>
      </c>
      <c r="G370" s="24">
        <v>110</v>
      </c>
      <c r="H370" s="23">
        <v>216.92</v>
      </c>
      <c r="I370" s="23"/>
      <c r="J370" s="25"/>
      <c r="K37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64902.464000000007</v>
      </c>
      <c r="L37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64902.464000000007</v>
      </c>
      <c r="M370" s="23"/>
      <c r="N370" s="23" t="s">
        <v>13</v>
      </c>
      <c r="O370" s="23"/>
    </row>
    <row r="371" spans="2:15" x14ac:dyDescent="0.25">
      <c r="B371" s="23"/>
      <c r="C371" s="23"/>
      <c r="D371" s="23" t="s">
        <v>364</v>
      </c>
      <c r="E371" s="23"/>
      <c r="F371" s="23" t="s">
        <v>46</v>
      </c>
      <c r="G371" s="24">
        <v>63</v>
      </c>
      <c r="H371" s="23">
        <v>108</v>
      </c>
      <c r="I371" s="23"/>
      <c r="J371" s="25"/>
      <c r="K37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20196.000000000004</v>
      </c>
      <c r="L37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20196.000000000004</v>
      </c>
      <c r="M371" s="23"/>
      <c r="N371" s="23" t="s">
        <v>13</v>
      </c>
      <c r="O371" s="23"/>
    </row>
    <row r="372" spans="2:15" x14ac:dyDescent="0.25">
      <c r="B372" s="23"/>
      <c r="C372" s="23"/>
      <c r="D372" s="23" t="s">
        <v>365</v>
      </c>
      <c r="E372" s="23"/>
      <c r="F372" s="23" t="s">
        <v>46</v>
      </c>
      <c r="G372" s="24">
        <v>63</v>
      </c>
      <c r="H372" s="23">
        <v>457</v>
      </c>
      <c r="I372" s="23"/>
      <c r="J372" s="25"/>
      <c r="K37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85459.000000000015</v>
      </c>
      <c r="L37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85459.000000000015</v>
      </c>
      <c r="M372" s="23"/>
      <c r="N372" s="23" t="s">
        <v>13</v>
      </c>
      <c r="O372" s="23"/>
    </row>
    <row r="373" spans="2:15" x14ac:dyDescent="0.25">
      <c r="B373" s="23"/>
      <c r="C373" s="23"/>
      <c r="D373" s="23" t="s">
        <v>366</v>
      </c>
      <c r="E373" s="23"/>
      <c r="F373" s="23" t="s">
        <v>46</v>
      </c>
      <c r="G373" s="24">
        <v>63</v>
      </c>
      <c r="H373" s="23">
        <v>311</v>
      </c>
      <c r="I373" s="23"/>
      <c r="J373" s="25"/>
      <c r="K37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58157.000000000007</v>
      </c>
      <c r="L37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58157.000000000007</v>
      </c>
      <c r="M373" s="23"/>
      <c r="N373" s="23" t="s">
        <v>13</v>
      </c>
      <c r="O373" s="23"/>
    </row>
    <row r="374" spans="2:15" x14ac:dyDescent="0.25">
      <c r="B374" s="23"/>
      <c r="C374" s="23"/>
      <c r="D374" s="23" t="s">
        <v>367</v>
      </c>
      <c r="E374" s="23"/>
      <c r="F374" s="23" t="s">
        <v>46</v>
      </c>
      <c r="G374" s="24">
        <v>110</v>
      </c>
      <c r="H374" s="23">
        <v>509</v>
      </c>
      <c r="I374" s="23"/>
      <c r="J374" s="25"/>
      <c r="K37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152292.80000000002</v>
      </c>
      <c r="L37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152292.80000000002</v>
      </c>
      <c r="M374" s="23"/>
      <c r="N374" s="23" t="s">
        <v>13</v>
      </c>
      <c r="O374" s="23"/>
    </row>
    <row r="375" spans="2:15" x14ac:dyDescent="0.25">
      <c r="B375" s="23"/>
      <c r="C375" s="23"/>
      <c r="D375" s="23" t="s">
        <v>368</v>
      </c>
      <c r="E375" s="23"/>
      <c r="F375" s="23" t="s">
        <v>46</v>
      </c>
      <c r="G375" s="24">
        <v>110</v>
      </c>
      <c r="H375" s="23">
        <v>474</v>
      </c>
      <c r="I375" s="23"/>
      <c r="J375" s="25"/>
      <c r="K37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141820.80000000002</v>
      </c>
      <c r="L37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141820.80000000002</v>
      </c>
      <c r="M375" s="23"/>
      <c r="N375" s="23" t="s">
        <v>13</v>
      </c>
      <c r="O375" s="23"/>
    </row>
    <row r="376" spans="2:15" x14ac:dyDescent="0.25">
      <c r="B376" s="23"/>
      <c r="C376" s="23"/>
      <c r="D376" s="23" t="s">
        <v>369</v>
      </c>
      <c r="E376" s="23"/>
      <c r="F376" s="23" t="s">
        <v>46</v>
      </c>
      <c r="G376" s="24">
        <v>32</v>
      </c>
      <c r="H376" s="23">
        <v>80</v>
      </c>
      <c r="I376" s="23"/>
      <c r="J376" s="25"/>
      <c r="K37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8976.0000000000018</v>
      </c>
      <c r="L37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8976.0000000000018</v>
      </c>
      <c r="M376" s="23"/>
      <c r="N376" s="23" t="s">
        <v>13</v>
      </c>
      <c r="O376" s="23"/>
    </row>
    <row r="377" spans="2:15" x14ac:dyDescent="0.25">
      <c r="B377" s="23"/>
      <c r="C377" s="23"/>
      <c r="D377" s="23" t="s">
        <v>370</v>
      </c>
      <c r="E377" s="23"/>
      <c r="F377" s="23" t="s">
        <v>46</v>
      </c>
      <c r="G377" s="24">
        <v>32</v>
      </c>
      <c r="H377" s="23">
        <v>131</v>
      </c>
      <c r="I377" s="23"/>
      <c r="J377" s="25"/>
      <c r="K37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14698.200000000003</v>
      </c>
      <c r="L37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14698.200000000003</v>
      </c>
      <c r="M377" s="23"/>
      <c r="N377" s="23" t="s">
        <v>13</v>
      </c>
      <c r="O377" s="23"/>
    </row>
    <row r="378" spans="2:15" x14ac:dyDescent="0.25">
      <c r="B378" s="23"/>
      <c r="C378" s="23"/>
      <c r="D378" s="23" t="s">
        <v>371</v>
      </c>
      <c r="E378" s="23"/>
      <c r="F378" s="23" t="s">
        <v>46</v>
      </c>
      <c r="G378" s="24">
        <v>63</v>
      </c>
      <c r="H378" s="23">
        <v>192</v>
      </c>
      <c r="I378" s="23"/>
      <c r="J378" s="25"/>
      <c r="K37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35904.000000000007</v>
      </c>
      <c r="L37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35904.000000000007</v>
      </c>
      <c r="M378" s="23"/>
      <c r="N378" s="23" t="s">
        <v>13</v>
      </c>
      <c r="O378" s="23"/>
    </row>
    <row r="379" spans="2:15" x14ac:dyDescent="0.25">
      <c r="B379" s="23"/>
      <c r="C379" s="23"/>
      <c r="D379" s="23" t="s">
        <v>372</v>
      </c>
      <c r="E379" s="23"/>
      <c r="F379" s="23" t="s">
        <v>46</v>
      </c>
      <c r="G379" s="24">
        <v>63</v>
      </c>
      <c r="H379" s="23">
        <v>177.7</v>
      </c>
      <c r="I379" s="23"/>
      <c r="J379" s="25"/>
      <c r="K37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33229.9</v>
      </c>
      <c r="L37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33229.9</v>
      </c>
      <c r="M379" s="23"/>
      <c r="N379" s="23" t="s">
        <v>13</v>
      </c>
      <c r="O379" s="23"/>
    </row>
    <row r="380" spans="2:15" x14ac:dyDescent="0.25">
      <c r="B380" s="23"/>
      <c r="C380" s="23"/>
      <c r="D380" s="23" t="s">
        <v>373</v>
      </c>
      <c r="E380" s="23"/>
      <c r="F380" s="23" t="s">
        <v>46</v>
      </c>
      <c r="G380" s="24">
        <v>63</v>
      </c>
      <c r="H380" s="23">
        <v>110</v>
      </c>
      <c r="I380" s="23"/>
      <c r="J380" s="25"/>
      <c r="K38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20570.000000000004</v>
      </c>
      <c r="L38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20570.000000000004</v>
      </c>
      <c r="M380" s="23"/>
      <c r="N380" s="23" t="s">
        <v>13</v>
      </c>
      <c r="O380" s="23"/>
    </row>
    <row r="381" spans="2:15" x14ac:dyDescent="0.25">
      <c r="B381" s="23"/>
      <c r="C381" s="23"/>
      <c r="D381" s="23" t="s">
        <v>374</v>
      </c>
      <c r="E381" s="23"/>
      <c r="F381" s="23" t="s">
        <v>46</v>
      </c>
      <c r="G381" s="24">
        <v>63</v>
      </c>
      <c r="H381" s="23">
        <v>350</v>
      </c>
      <c r="I381" s="23"/>
      <c r="J381" s="25"/>
      <c r="K38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65450.000000000007</v>
      </c>
      <c r="L38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65450.000000000007</v>
      </c>
      <c r="M381" s="23"/>
      <c r="N381" s="23" t="s">
        <v>13</v>
      </c>
      <c r="O381" s="23"/>
    </row>
    <row r="382" spans="2:15" x14ac:dyDescent="0.25">
      <c r="B382" s="23"/>
      <c r="C382" s="23"/>
      <c r="D382" s="23" t="s">
        <v>375</v>
      </c>
      <c r="E382" s="23"/>
      <c r="F382" s="23" t="s">
        <v>46</v>
      </c>
      <c r="G382" s="24">
        <v>63</v>
      </c>
      <c r="H382" s="23">
        <v>294</v>
      </c>
      <c r="I382" s="23"/>
      <c r="J382" s="25"/>
      <c r="K38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54978.000000000007</v>
      </c>
      <c r="L38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54978.000000000007</v>
      </c>
      <c r="M382" s="23"/>
      <c r="N382" s="23" t="s">
        <v>13</v>
      </c>
      <c r="O382" s="23"/>
    </row>
    <row r="383" spans="2:15" x14ac:dyDescent="0.25">
      <c r="B383" s="23"/>
      <c r="C383" s="23"/>
      <c r="D383" s="23" t="s">
        <v>376</v>
      </c>
      <c r="E383" s="23"/>
      <c r="F383" s="23" t="s">
        <v>46</v>
      </c>
      <c r="G383" s="24">
        <v>110</v>
      </c>
      <c r="H383" s="23">
        <v>3.5</v>
      </c>
      <c r="I383" s="23"/>
      <c r="J383" s="25"/>
      <c r="K38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1047.2000000000003</v>
      </c>
      <c r="L38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1047.2000000000003</v>
      </c>
      <c r="M383" s="23"/>
      <c r="N383" s="23" t="s">
        <v>13</v>
      </c>
      <c r="O383" s="23"/>
    </row>
    <row r="384" spans="2:15" x14ac:dyDescent="0.25">
      <c r="B384" s="23"/>
      <c r="C384" s="23"/>
      <c r="D384" s="23" t="s">
        <v>377</v>
      </c>
      <c r="E384" s="23"/>
      <c r="F384" s="23" t="s">
        <v>46</v>
      </c>
      <c r="G384" s="24">
        <v>63</v>
      </c>
      <c r="H384" s="23">
        <v>215</v>
      </c>
      <c r="I384" s="23"/>
      <c r="J384" s="25"/>
      <c r="K38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40205.000000000007</v>
      </c>
      <c r="L38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40205.000000000007</v>
      </c>
      <c r="M384" s="23"/>
      <c r="N384" s="23" t="s">
        <v>13</v>
      </c>
      <c r="O384" s="23"/>
    </row>
    <row r="385" spans="2:15" x14ac:dyDescent="0.25">
      <c r="B385" s="23"/>
      <c r="C385" s="23"/>
      <c r="D385" s="23" t="s">
        <v>409</v>
      </c>
      <c r="E385" s="23" t="s">
        <v>409</v>
      </c>
      <c r="F385" s="23" t="s">
        <v>293</v>
      </c>
      <c r="G385" s="24">
        <v>2</v>
      </c>
      <c r="H385" s="23">
        <v>322.66999999999996</v>
      </c>
      <c r="I385" s="23"/>
      <c r="J385" s="25"/>
      <c r="K38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69993.576399999991</v>
      </c>
      <c r="L38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69993.576399999991</v>
      </c>
      <c r="M385" s="23"/>
      <c r="N385" s="23" t="s">
        <v>13</v>
      </c>
      <c r="O385" s="23"/>
    </row>
    <row r="386" spans="2:15" x14ac:dyDescent="0.25">
      <c r="B386" s="23"/>
      <c r="C386" s="23"/>
      <c r="D386" s="23" t="s">
        <v>378</v>
      </c>
      <c r="E386" s="23"/>
      <c r="F386" s="23" t="s">
        <v>46</v>
      </c>
      <c r="G386" s="24">
        <v>63</v>
      </c>
      <c r="H386" s="23">
        <v>108</v>
      </c>
      <c r="I386" s="23"/>
      <c r="J386" s="25"/>
      <c r="K38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20196.000000000004</v>
      </c>
      <c r="L38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20196.000000000004</v>
      </c>
      <c r="M386" s="23"/>
      <c r="N386" s="23" t="s">
        <v>13</v>
      </c>
      <c r="O386" s="23"/>
    </row>
    <row r="387" spans="2:15" x14ac:dyDescent="0.25">
      <c r="B387" s="23"/>
      <c r="C387" s="23"/>
      <c r="D387" s="23" t="s">
        <v>379</v>
      </c>
      <c r="E387" s="23"/>
      <c r="F387" s="23" t="s">
        <v>46</v>
      </c>
      <c r="G387" s="24">
        <v>63</v>
      </c>
      <c r="H387" s="23">
        <v>157</v>
      </c>
      <c r="I387" s="23"/>
      <c r="J387" s="25"/>
      <c r="K38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29359.000000000004</v>
      </c>
      <c r="L38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29359.000000000004</v>
      </c>
      <c r="M387" s="23"/>
      <c r="N387" s="23" t="s">
        <v>13</v>
      </c>
      <c r="O387" s="23"/>
    </row>
    <row r="388" spans="2:15" x14ac:dyDescent="0.25">
      <c r="B388" s="23"/>
      <c r="C388" s="23"/>
      <c r="D388" s="23" t="s">
        <v>380</v>
      </c>
      <c r="E388" s="23"/>
      <c r="F388" s="23" t="s">
        <v>46</v>
      </c>
      <c r="G388" s="24">
        <v>63</v>
      </c>
      <c r="H388" s="23">
        <v>442</v>
      </c>
      <c r="I388" s="23"/>
      <c r="J388" s="25"/>
      <c r="K38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82654.000000000015</v>
      </c>
      <c r="L38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82654.000000000015</v>
      </c>
      <c r="M388" s="23"/>
      <c r="N388" s="23" t="s">
        <v>13</v>
      </c>
      <c r="O388" s="23"/>
    </row>
    <row r="389" spans="2:15" x14ac:dyDescent="0.25">
      <c r="B389" s="23"/>
      <c r="C389" s="23"/>
      <c r="D389" s="23" t="s">
        <v>413</v>
      </c>
      <c r="E389" s="23" t="s">
        <v>413</v>
      </c>
      <c r="F389" s="23" t="s">
        <v>293</v>
      </c>
      <c r="G389" s="24">
        <v>2</v>
      </c>
      <c r="H389" s="23">
        <v>39.56</v>
      </c>
      <c r="I389" s="23"/>
      <c r="J389" s="25"/>
      <c r="K38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8581.3552000000018</v>
      </c>
      <c r="L38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8581.3552000000018</v>
      </c>
      <c r="M389" s="23"/>
      <c r="N389" s="23" t="s">
        <v>13</v>
      </c>
      <c r="O389" s="23"/>
    </row>
    <row r="390" spans="2:15" x14ac:dyDescent="0.25">
      <c r="B390" s="23"/>
      <c r="C390" s="23"/>
      <c r="D390" s="23" t="s">
        <v>381</v>
      </c>
      <c r="E390" s="23"/>
      <c r="F390" s="23" t="s">
        <v>46</v>
      </c>
      <c r="G390" s="24">
        <v>110</v>
      </c>
      <c r="H390" s="23">
        <v>1379</v>
      </c>
      <c r="I390" s="23"/>
      <c r="J390" s="25"/>
      <c r="K39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412596.80000000005</v>
      </c>
      <c r="L39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412596.80000000005</v>
      </c>
      <c r="M390" s="23"/>
      <c r="N390" s="23" t="s">
        <v>13</v>
      </c>
      <c r="O390" s="23"/>
    </row>
    <row r="391" spans="2:15" x14ac:dyDescent="0.25">
      <c r="B391" s="23"/>
      <c r="C391" s="23"/>
      <c r="D391" s="23" t="s">
        <v>382</v>
      </c>
      <c r="E391" s="23"/>
      <c r="F391" s="23" t="s">
        <v>46</v>
      </c>
      <c r="G391" s="24">
        <v>110</v>
      </c>
      <c r="H391" s="23">
        <v>863</v>
      </c>
      <c r="I391" s="23"/>
      <c r="J391" s="25"/>
      <c r="K39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258209.60000000003</v>
      </c>
      <c r="L39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258209.60000000003</v>
      </c>
      <c r="M391" s="23"/>
      <c r="N391" s="23" t="s">
        <v>13</v>
      </c>
      <c r="O391" s="23"/>
    </row>
    <row r="392" spans="2:15" x14ac:dyDescent="0.25">
      <c r="B392" s="23"/>
      <c r="C392" s="23"/>
      <c r="D392" s="23" t="s">
        <v>383</v>
      </c>
      <c r="E392" s="23"/>
      <c r="F392" s="23" t="s">
        <v>46</v>
      </c>
      <c r="G392" s="24">
        <v>63</v>
      </c>
      <c r="H392" s="23">
        <v>1568</v>
      </c>
      <c r="I392" s="23"/>
      <c r="J392" s="25"/>
      <c r="K39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293216.00000000006</v>
      </c>
      <c r="L39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293216.00000000006</v>
      </c>
      <c r="M392" s="23"/>
      <c r="N392" s="23" t="s">
        <v>13</v>
      </c>
      <c r="O392" s="23"/>
    </row>
    <row r="393" spans="2:15" x14ac:dyDescent="0.25">
      <c r="B393" s="23"/>
      <c r="C393" s="23"/>
      <c r="D393" s="23" t="s">
        <v>304</v>
      </c>
      <c r="E393" s="23" t="s">
        <v>384</v>
      </c>
      <c r="F393" s="23" t="s">
        <v>46</v>
      </c>
      <c r="G393" s="24">
        <v>32</v>
      </c>
      <c r="H393" s="23">
        <v>7.7</v>
      </c>
      <c r="I393" s="23"/>
      <c r="J393" s="25"/>
      <c r="K39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863.94000000000017</v>
      </c>
      <c r="L39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863.94000000000017</v>
      </c>
      <c r="M393" s="23"/>
      <c r="N393" s="23" t="s">
        <v>13</v>
      </c>
      <c r="O393" s="23"/>
    </row>
    <row r="394" spans="2:15" x14ac:dyDescent="0.25">
      <c r="B394" s="23"/>
      <c r="C394" s="23"/>
      <c r="D394" s="23" t="s">
        <v>304</v>
      </c>
      <c r="E394" s="23" t="s">
        <v>385</v>
      </c>
      <c r="F394" s="23" t="s">
        <v>46</v>
      </c>
      <c r="G394" s="24">
        <v>32</v>
      </c>
      <c r="H394" s="23">
        <v>4.9000000000000004</v>
      </c>
      <c r="I394" s="23"/>
      <c r="J394" s="25"/>
      <c r="K39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549.78000000000009</v>
      </c>
      <c r="L39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549.78000000000009</v>
      </c>
      <c r="M394" s="23"/>
      <c r="N394" s="23" t="s">
        <v>13</v>
      </c>
      <c r="O394" s="23"/>
    </row>
    <row r="395" spans="2:15" x14ac:dyDescent="0.25">
      <c r="B395" s="23"/>
      <c r="C395" s="23"/>
      <c r="D395" s="23" t="s">
        <v>866</v>
      </c>
      <c r="E395" s="23" t="s">
        <v>387</v>
      </c>
      <c r="F395" s="23" t="s">
        <v>46</v>
      </c>
      <c r="G395" s="24">
        <v>32</v>
      </c>
      <c r="H395" s="23">
        <v>204.8</v>
      </c>
      <c r="I395" s="23"/>
      <c r="J395" s="25"/>
      <c r="K39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22978.560000000005</v>
      </c>
      <c r="L39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22978.560000000005</v>
      </c>
      <c r="M395" s="23"/>
      <c r="N395" s="23" t="s">
        <v>13</v>
      </c>
      <c r="O395" s="23"/>
    </row>
    <row r="396" spans="2:15" x14ac:dyDescent="0.25">
      <c r="B396" s="23"/>
      <c r="C396" s="23"/>
      <c r="D396" s="23" t="s">
        <v>867</v>
      </c>
      <c r="E396" s="23" t="s">
        <v>388</v>
      </c>
      <c r="F396" s="23" t="s">
        <v>46</v>
      </c>
      <c r="G396" s="24">
        <v>32</v>
      </c>
      <c r="H396" s="23">
        <v>4.4000000000000004</v>
      </c>
      <c r="I396" s="23"/>
      <c r="J396" s="25"/>
      <c r="K39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493.68000000000012</v>
      </c>
      <c r="L39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493.68000000000012</v>
      </c>
      <c r="M396" s="23"/>
      <c r="N396" s="23" t="s">
        <v>13</v>
      </c>
      <c r="O396" s="23"/>
    </row>
    <row r="397" spans="2:15" x14ac:dyDescent="0.25">
      <c r="B397" s="23"/>
      <c r="C397" s="23"/>
      <c r="D397" s="23" t="s">
        <v>389</v>
      </c>
      <c r="E397" s="23" t="s">
        <v>389</v>
      </c>
      <c r="F397" s="23" t="s">
        <v>46</v>
      </c>
      <c r="G397" s="24">
        <v>32</v>
      </c>
      <c r="H397" s="23">
        <v>3.5</v>
      </c>
      <c r="I397" s="23"/>
      <c r="J397" s="25"/>
      <c r="K39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392.70000000000005</v>
      </c>
      <c r="L39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392.70000000000005</v>
      </c>
      <c r="M397" s="23"/>
      <c r="N397" s="23" t="s">
        <v>13</v>
      </c>
      <c r="O397" s="23"/>
    </row>
    <row r="398" spans="2:15" x14ac:dyDescent="0.25">
      <c r="B398" s="23"/>
      <c r="C398" s="23"/>
      <c r="D398" s="23" t="s">
        <v>433</v>
      </c>
      <c r="E398" s="23" t="s">
        <v>390</v>
      </c>
      <c r="F398" s="23" t="s">
        <v>46</v>
      </c>
      <c r="G398" s="24">
        <v>32</v>
      </c>
      <c r="H398" s="23">
        <v>5.6</v>
      </c>
      <c r="I398" s="23"/>
      <c r="J398" s="25"/>
      <c r="K39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628.32000000000005</v>
      </c>
      <c r="L39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628.32000000000005</v>
      </c>
      <c r="M398" s="23"/>
      <c r="N398" s="23" t="s">
        <v>13</v>
      </c>
      <c r="O398" s="23"/>
    </row>
    <row r="399" spans="2:15" x14ac:dyDescent="0.25">
      <c r="B399" s="23"/>
      <c r="C399" s="23"/>
      <c r="D399" s="23" t="s">
        <v>360</v>
      </c>
      <c r="E399" s="23" t="s">
        <v>391</v>
      </c>
      <c r="F399" s="23" t="s">
        <v>46</v>
      </c>
      <c r="G399" s="24">
        <v>32</v>
      </c>
      <c r="H399" s="23">
        <v>12</v>
      </c>
      <c r="I399" s="23"/>
      <c r="J399" s="25"/>
      <c r="K39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1346.4</v>
      </c>
      <c r="L39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1346.4</v>
      </c>
      <c r="M399" s="23"/>
      <c r="N399" s="23" t="s">
        <v>13</v>
      </c>
      <c r="O399" s="23"/>
    </row>
    <row r="400" spans="2:15" x14ac:dyDescent="0.25">
      <c r="B400" s="23"/>
      <c r="C400" s="23"/>
      <c r="D400" s="23" t="s">
        <v>298</v>
      </c>
      <c r="E400" s="23" t="s">
        <v>392</v>
      </c>
      <c r="F400" s="23" t="s">
        <v>46</v>
      </c>
      <c r="G400" s="24">
        <v>32</v>
      </c>
      <c r="H400" s="23">
        <v>15.5</v>
      </c>
      <c r="I400" s="23"/>
      <c r="J400" s="25"/>
      <c r="K40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1739.1000000000004</v>
      </c>
      <c r="L40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1739.1000000000004</v>
      </c>
      <c r="M400" s="23"/>
      <c r="N400" s="23" t="s">
        <v>13</v>
      </c>
      <c r="O400" s="23"/>
    </row>
    <row r="401" spans="2:15" x14ac:dyDescent="0.25">
      <c r="B401" s="23"/>
      <c r="C401" s="23"/>
      <c r="D401" s="23" t="s">
        <v>434</v>
      </c>
      <c r="E401" s="23" t="s">
        <v>393</v>
      </c>
      <c r="F401" s="23" t="s">
        <v>46</v>
      </c>
      <c r="G401" s="24">
        <v>32</v>
      </c>
      <c r="H401" s="23">
        <v>19</v>
      </c>
      <c r="I401" s="23"/>
      <c r="J401" s="25"/>
      <c r="K40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2131.8000000000002</v>
      </c>
      <c r="L40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2131.8000000000002</v>
      </c>
      <c r="M401" s="23"/>
      <c r="N401" s="23" t="s">
        <v>13</v>
      </c>
      <c r="O401" s="23"/>
    </row>
    <row r="402" spans="2:15" x14ac:dyDescent="0.25">
      <c r="B402" s="23"/>
      <c r="C402" s="23"/>
      <c r="D402" s="23" t="s">
        <v>868</v>
      </c>
      <c r="E402" s="23" t="s">
        <v>394</v>
      </c>
      <c r="F402" s="23" t="s">
        <v>46</v>
      </c>
      <c r="G402" s="24">
        <v>32</v>
      </c>
      <c r="H402" s="23">
        <v>6</v>
      </c>
      <c r="I402" s="23"/>
      <c r="J402" s="25"/>
      <c r="K40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673.2</v>
      </c>
      <c r="L40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673.2</v>
      </c>
      <c r="M402" s="23"/>
      <c r="N402" s="23" t="s">
        <v>13</v>
      </c>
      <c r="O402" s="23"/>
    </row>
    <row r="403" spans="2:15" x14ac:dyDescent="0.25">
      <c r="B403" s="23"/>
      <c r="C403" s="23"/>
      <c r="D403" s="23" t="s">
        <v>365</v>
      </c>
      <c r="E403" s="23" t="s">
        <v>395</v>
      </c>
      <c r="F403" s="23" t="s">
        <v>46</v>
      </c>
      <c r="G403" s="24">
        <v>32</v>
      </c>
      <c r="H403" s="23">
        <v>4.38</v>
      </c>
      <c r="I403" s="23"/>
      <c r="J403" s="25"/>
      <c r="K40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491.43600000000004</v>
      </c>
      <c r="L40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491.43600000000004</v>
      </c>
      <c r="M403" s="23"/>
      <c r="N403" s="23" t="s">
        <v>13</v>
      </c>
      <c r="O403" s="23"/>
    </row>
    <row r="404" spans="2:15" x14ac:dyDescent="0.25">
      <c r="B404" s="23"/>
      <c r="C404" s="23"/>
      <c r="D404" s="23" t="s">
        <v>317</v>
      </c>
      <c r="E404" s="23" t="s">
        <v>396</v>
      </c>
      <c r="F404" s="23" t="s">
        <v>46</v>
      </c>
      <c r="G404" s="24">
        <v>32</v>
      </c>
      <c r="H404" s="23">
        <v>5.16</v>
      </c>
      <c r="I404" s="23"/>
      <c r="J404" s="25"/>
      <c r="K40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578.95200000000011</v>
      </c>
      <c r="L40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578.95200000000011</v>
      </c>
      <c r="M404" s="23"/>
      <c r="N404" s="23" t="s">
        <v>13</v>
      </c>
      <c r="O404" s="23"/>
    </row>
    <row r="405" spans="2:15" x14ac:dyDescent="0.25">
      <c r="B405" s="23"/>
      <c r="C405" s="23"/>
      <c r="D405" s="23" t="s">
        <v>366</v>
      </c>
      <c r="E405" s="23" t="s">
        <v>397</v>
      </c>
      <c r="F405" s="23" t="s">
        <v>46</v>
      </c>
      <c r="G405" s="24">
        <v>32</v>
      </c>
      <c r="H405" s="23">
        <v>30.33</v>
      </c>
      <c r="I405" s="23"/>
      <c r="J405" s="25"/>
      <c r="K40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3403.0260000000003</v>
      </c>
      <c r="L40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3403.0260000000003</v>
      </c>
      <c r="M405" s="23"/>
      <c r="N405" s="23" t="s">
        <v>13</v>
      </c>
      <c r="O405" s="23"/>
    </row>
    <row r="406" spans="2:15" x14ac:dyDescent="0.25">
      <c r="B406" s="23"/>
      <c r="C406" s="23"/>
      <c r="D406" s="23" t="s">
        <v>337</v>
      </c>
      <c r="E406" s="23" t="s">
        <v>398</v>
      </c>
      <c r="F406" s="23" t="s">
        <v>46</v>
      </c>
      <c r="G406" s="24">
        <v>32</v>
      </c>
      <c r="H406" s="23">
        <v>5.74</v>
      </c>
      <c r="I406" s="23"/>
      <c r="J406" s="25"/>
      <c r="K40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644.02800000000013</v>
      </c>
      <c r="L40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644.02800000000013</v>
      </c>
      <c r="M406" s="23"/>
      <c r="N406" s="23" t="s">
        <v>13</v>
      </c>
      <c r="O406" s="23"/>
    </row>
    <row r="407" spans="2:15" x14ac:dyDescent="0.25">
      <c r="B407" s="23"/>
      <c r="C407" s="23"/>
      <c r="D407" s="23" t="s">
        <v>435</v>
      </c>
      <c r="E407" s="23" t="s">
        <v>399</v>
      </c>
      <c r="F407" s="23" t="s">
        <v>46</v>
      </c>
      <c r="G407" s="24">
        <v>32</v>
      </c>
      <c r="H407" s="23">
        <v>35.5</v>
      </c>
      <c r="I407" s="23"/>
      <c r="J407" s="25"/>
      <c r="K40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3983.1000000000008</v>
      </c>
      <c r="L40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3983.1000000000008</v>
      </c>
      <c r="M407" s="23"/>
      <c r="N407" s="23" t="s">
        <v>13</v>
      </c>
      <c r="O407" s="23"/>
    </row>
    <row r="408" spans="2:15" x14ac:dyDescent="0.25">
      <c r="B408" s="23"/>
      <c r="C408" s="23"/>
      <c r="D408" s="23" t="s">
        <v>436</v>
      </c>
      <c r="E408" s="23" t="s">
        <v>400</v>
      </c>
      <c r="F408" s="23" t="s">
        <v>46</v>
      </c>
      <c r="G408" s="24">
        <v>32</v>
      </c>
      <c r="H408" s="23">
        <v>4.66</v>
      </c>
      <c r="I408" s="23"/>
      <c r="J408" s="25"/>
      <c r="K40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522.85200000000009</v>
      </c>
      <c r="L40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522.85200000000009</v>
      </c>
      <c r="M408" s="23"/>
      <c r="N408" s="23" t="s">
        <v>13</v>
      </c>
      <c r="O408" s="23"/>
    </row>
    <row r="409" spans="2:15" x14ac:dyDescent="0.25">
      <c r="B409" s="23"/>
      <c r="C409" s="23"/>
      <c r="D409" s="23" t="s">
        <v>360</v>
      </c>
      <c r="E409" s="23" t="s">
        <v>401</v>
      </c>
      <c r="F409" s="23" t="s">
        <v>46</v>
      </c>
      <c r="G409" s="24">
        <v>32</v>
      </c>
      <c r="H409" s="23">
        <v>10.119999999999999</v>
      </c>
      <c r="I409" s="23"/>
      <c r="J409" s="25"/>
      <c r="K40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1135.4640000000002</v>
      </c>
      <c r="L40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1135.4640000000002</v>
      </c>
      <c r="M409" s="23"/>
      <c r="N409" s="23" t="s">
        <v>13</v>
      </c>
      <c r="O409" s="23"/>
    </row>
    <row r="410" spans="2:15" x14ac:dyDescent="0.25">
      <c r="B410" s="23"/>
      <c r="C410" s="23"/>
      <c r="D410" s="23" t="s">
        <v>298</v>
      </c>
      <c r="E410" s="23" t="s">
        <v>402</v>
      </c>
      <c r="F410" s="23" t="s">
        <v>46</v>
      </c>
      <c r="G410" s="24">
        <v>32</v>
      </c>
      <c r="H410" s="23">
        <v>5</v>
      </c>
      <c r="I410" s="23"/>
      <c r="J410" s="25"/>
      <c r="K41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561.00000000000011</v>
      </c>
      <c r="L41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561.00000000000011</v>
      </c>
      <c r="M410" s="23"/>
      <c r="N410" s="23" t="s">
        <v>13</v>
      </c>
      <c r="O410" s="23"/>
    </row>
    <row r="411" spans="2:15" x14ac:dyDescent="0.25">
      <c r="B411" s="23"/>
      <c r="C411" s="23"/>
      <c r="D411" s="23" t="s">
        <v>437</v>
      </c>
      <c r="E411" s="23" t="s">
        <v>403</v>
      </c>
      <c r="F411" s="23" t="s">
        <v>46</v>
      </c>
      <c r="G411" s="24">
        <v>32</v>
      </c>
      <c r="H411" s="23">
        <v>6</v>
      </c>
      <c r="I411" s="23"/>
      <c r="J411" s="25"/>
      <c r="K41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673.2</v>
      </c>
      <c r="L41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673.2</v>
      </c>
      <c r="M411" s="23"/>
      <c r="N411" s="23" t="s">
        <v>13</v>
      </c>
      <c r="O411" s="23"/>
    </row>
    <row r="412" spans="2:15" x14ac:dyDescent="0.25">
      <c r="B412" s="23"/>
      <c r="C412" s="23"/>
      <c r="D412" s="23" t="s">
        <v>868</v>
      </c>
      <c r="E412" s="23" t="s">
        <v>404</v>
      </c>
      <c r="F412" s="23" t="s">
        <v>46</v>
      </c>
      <c r="G412" s="24">
        <v>32</v>
      </c>
      <c r="H412" s="23">
        <v>8.6999999999999993</v>
      </c>
      <c r="I412" s="23"/>
      <c r="J412" s="25"/>
      <c r="K41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976.1400000000001</v>
      </c>
      <c r="L41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976.1400000000001</v>
      </c>
      <c r="M412" s="23"/>
      <c r="N412" s="23" t="s">
        <v>13</v>
      </c>
      <c r="O412" s="23"/>
    </row>
    <row r="413" spans="2:15" x14ac:dyDescent="0.25">
      <c r="B413" s="23"/>
      <c r="C413" s="23"/>
      <c r="D413" s="23" t="s">
        <v>438</v>
      </c>
      <c r="E413" s="23" t="s">
        <v>405</v>
      </c>
      <c r="F413" s="23" t="s">
        <v>46</v>
      </c>
      <c r="G413" s="24">
        <v>32</v>
      </c>
      <c r="H413" s="23">
        <v>18</v>
      </c>
      <c r="I413" s="23"/>
      <c r="J413" s="25"/>
      <c r="K41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2019.6000000000004</v>
      </c>
      <c r="L41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2019.6000000000004</v>
      </c>
      <c r="M413" s="23"/>
      <c r="N413" s="23" t="s">
        <v>13</v>
      </c>
      <c r="O413" s="23"/>
    </row>
    <row r="414" spans="2:15" x14ac:dyDescent="0.25">
      <c r="B414" s="23"/>
      <c r="C414" s="23"/>
      <c r="D414" s="23" t="s">
        <v>300</v>
      </c>
      <c r="E414" s="23" t="s">
        <v>406</v>
      </c>
      <c r="F414" s="23" t="s">
        <v>46</v>
      </c>
      <c r="G414" s="24">
        <v>32</v>
      </c>
      <c r="H414" s="23">
        <v>4.3</v>
      </c>
      <c r="I414" s="23"/>
      <c r="J414" s="25"/>
      <c r="K41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482.46000000000004</v>
      </c>
      <c r="L41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482.46000000000004</v>
      </c>
      <c r="M414" s="23"/>
      <c r="N414" s="23" t="s">
        <v>13</v>
      </c>
      <c r="O414" s="23"/>
    </row>
    <row r="415" spans="2:15" x14ac:dyDescent="0.25">
      <c r="B415" s="23"/>
      <c r="C415" s="23"/>
      <c r="D415" s="23" t="s">
        <v>369</v>
      </c>
      <c r="E415" s="23" t="s">
        <v>407</v>
      </c>
      <c r="F415" s="23" t="s">
        <v>46</v>
      </c>
      <c r="G415" s="24">
        <v>32</v>
      </c>
      <c r="H415" s="23">
        <v>6.5</v>
      </c>
      <c r="I415" s="23"/>
      <c r="J415" s="25"/>
      <c r="K41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729.30000000000007</v>
      </c>
      <c r="L41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729.30000000000007</v>
      </c>
      <c r="M415" s="23"/>
      <c r="N415" s="23" t="s">
        <v>13</v>
      </c>
      <c r="O415" s="23"/>
    </row>
    <row r="416" spans="2:15" ht="11.25" customHeight="1" x14ac:dyDescent="0.25">
      <c r="B416" s="23"/>
      <c r="C416" s="23"/>
      <c r="D416" s="23" t="s">
        <v>369</v>
      </c>
      <c r="E416" s="23" t="s">
        <v>408</v>
      </c>
      <c r="F416" s="23" t="s">
        <v>46</v>
      </c>
      <c r="G416" s="24">
        <v>32</v>
      </c>
      <c r="H416" s="23">
        <v>6.5</v>
      </c>
      <c r="I416" s="23"/>
      <c r="J416" s="25"/>
      <c r="K41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729.30000000000007</v>
      </c>
      <c r="L41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729.30000000000007</v>
      </c>
      <c r="M416" s="23"/>
      <c r="N416" s="23" t="s">
        <v>13</v>
      </c>
      <c r="O416" s="23"/>
    </row>
    <row r="417" spans="2:15" ht="11.25" customHeight="1" x14ac:dyDescent="0.25">
      <c r="B417" s="23"/>
      <c r="C417" s="23"/>
      <c r="D417" s="23" t="s">
        <v>869</v>
      </c>
      <c r="E417" s="23" t="s">
        <v>410</v>
      </c>
      <c r="F417" s="23" t="s">
        <v>46</v>
      </c>
      <c r="G417" s="24">
        <v>32</v>
      </c>
      <c r="H417" s="23">
        <v>5.4</v>
      </c>
      <c r="I417" s="23"/>
      <c r="J417" s="25"/>
      <c r="K41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605.88000000000011</v>
      </c>
      <c r="L41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605.88000000000011</v>
      </c>
      <c r="M417" s="23"/>
      <c r="N417" s="23" t="s">
        <v>13</v>
      </c>
      <c r="O417" s="23"/>
    </row>
    <row r="418" spans="2:15" ht="11.25" customHeight="1" x14ac:dyDescent="0.25">
      <c r="B418" s="23"/>
      <c r="C418" s="23"/>
      <c r="D418" s="23" t="s">
        <v>360</v>
      </c>
      <c r="E418" s="23" t="s">
        <v>411</v>
      </c>
      <c r="F418" s="23" t="s">
        <v>46</v>
      </c>
      <c r="G418" s="24">
        <v>32</v>
      </c>
      <c r="H418" s="23">
        <v>5.2</v>
      </c>
      <c r="I418" s="23"/>
      <c r="J418" s="25"/>
      <c r="K41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583.44000000000005</v>
      </c>
      <c r="L41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583.44000000000005</v>
      </c>
      <c r="M418" s="23"/>
      <c r="N418" s="23" t="s">
        <v>13</v>
      </c>
      <c r="O418" s="23"/>
    </row>
    <row r="419" spans="2:15" ht="11.25" customHeight="1" x14ac:dyDescent="0.25">
      <c r="B419" s="23"/>
      <c r="C419" s="23"/>
      <c r="D419" s="23" t="s">
        <v>870</v>
      </c>
      <c r="E419" s="23" t="s">
        <v>412</v>
      </c>
      <c r="F419" s="23" t="s">
        <v>46</v>
      </c>
      <c r="G419" s="24">
        <v>32</v>
      </c>
      <c r="H419" s="23">
        <v>5.9</v>
      </c>
      <c r="I419" s="23"/>
      <c r="J419" s="25"/>
      <c r="K41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661.98000000000013</v>
      </c>
      <c r="L41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661.98000000000013</v>
      </c>
      <c r="M419" s="23"/>
      <c r="N419" s="23" t="s">
        <v>13</v>
      </c>
      <c r="O419" s="23"/>
    </row>
    <row r="420" spans="2:15" ht="11.25" customHeight="1" x14ac:dyDescent="0.25">
      <c r="B420" s="23"/>
      <c r="C420" s="23"/>
      <c r="D420" s="23" t="s">
        <v>439</v>
      </c>
      <c r="E420" s="23" t="s">
        <v>414</v>
      </c>
      <c r="F420" s="23" t="s">
        <v>46</v>
      </c>
      <c r="G420" s="24">
        <v>32</v>
      </c>
      <c r="H420" s="23">
        <v>23.65</v>
      </c>
      <c r="I420" s="23"/>
      <c r="J420" s="25"/>
      <c r="K42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2653.53</v>
      </c>
      <c r="L42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2653.53</v>
      </c>
      <c r="M420" s="23"/>
      <c r="N420" s="23" t="s">
        <v>13</v>
      </c>
      <c r="O420" s="23"/>
    </row>
    <row r="421" spans="2:15" ht="11.25" customHeight="1" x14ac:dyDescent="0.25">
      <c r="B421" s="23"/>
      <c r="C421" s="23"/>
      <c r="D421" s="23" t="s">
        <v>871</v>
      </c>
      <c r="E421" s="23" t="s">
        <v>415</v>
      </c>
      <c r="F421" s="23" t="s">
        <v>46</v>
      </c>
      <c r="G421" s="24">
        <v>32</v>
      </c>
      <c r="H421" s="23">
        <v>36</v>
      </c>
      <c r="I421" s="23"/>
      <c r="J421" s="25"/>
      <c r="K42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4039.2000000000007</v>
      </c>
      <c r="L42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4039.2000000000007</v>
      </c>
      <c r="M421" s="23"/>
      <c r="N421" s="23" t="s">
        <v>13</v>
      </c>
      <c r="O421" s="23"/>
    </row>
    <row r="422" spans="2:15" ht="11.25" customHeight="1" x14ac:dyDescent="0.25">
      <c r="B422" s="23"/>
      <c r="C422" s="23"/>
      <c r="D422" s="23" t="s">
        <v>377</v>
      </c>
      <c r="E422" s="23" t="s">
        <v>416</v>
      </c>
      <c r="F422" s="23" t="s">
        <v>46</v>
      </c>
      <c r="G422" s="24">
        <v>32</v>
      </c>
      <c r="H422" s="23">
        <v>3.5</v>
      </c>
      <c r="I422" s="23"/>
      <c r="J422" s="25"/>
      <c r="K42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392.70000000000005</v>
      </c>
      <c r="L42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392.70000000000005</v>
      </c>
      <c r="M422" s="23"/>
      <c r="N422" s="23" t="s">
        <v>13</v>
      </c>
      <c r="O422" s="23"/>
    </row>
    <row r="423" spans="2:15" ht="11.25" customHeight="1" x14ac:dyDescent="0.25">
      <c r="B423" s="23"/>
      <c r="C423" s="23"/>
      <c r="D423" s="23" t="s">
        <v>298</v>
      </c>
      <c r="E423" s="23" t="s">
        <v>417</v>
      </c>
      <c r="F423" s="23" t="s">
        <v>46</v>
      </c>
      <c r="G423" s="24">
        <v>32</v>
      </c>
      <c r="H423" s="23">
        <v>8</v>
      </c>
      <c r="I423" s="23"/>
      <c r="J423" s="25"/>
      <c r="K42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897.60000000000014</v>
      </c>
      <c r="L42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897.60000000000014</v>
      </c>
      <c r="M423" s="23"/>
      <c r="N423" s="23" t="s">
        <v>13</v>
      </c>
      <c r="O423" s="23"/>
    </row>
    <row r="424" spans="2:15" ht="11.25" customHeight="1" x14ac:dyDescent="0.25">
      <c r="B424" s="23"/>
      <c r="C424" s="23"/>
      <c r="D424" s="23" t="s">
        <v>443</v>
      </c>
      <c r="E424" s="23" t="s">
        <v>418</v>
      </c>
      <c r="F424" s="23" t="s">
        <v>46</v>
      </c>
      <c r="G424" s="24">
        <v>32</v>
      </c>
      <c r="H424" s="23">
        <v>4</v>
      </c>
      <c r="I424" s="23"/>
      <c r="J424" s="25"/>
      <c r="K42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448.80000000000007</v>
      </c>
      <c r="L42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448.80000000000007</v>
      </c>
      <c r="M424" s="23"/>
      <c r="N424" s="23" t="s">
        <v>13</v>
      </c>
      <c r="O424" s="23"/>
    </row>
    <row r="425" spans="2:15" x14ac:dyDescent="0.25">
      <c r="B425" s="23"/>
      <c r="C425" s="23"/>
      <c r="D425" s="23" t="s">
        <v>432</v>
      </c>
      <c r="E425" s="23" t="s">
        <v>419</v>
      </c>
      <c r="F425" s="23" t="s">
        <v>46</v>
      </c>
      <c r="G425" s="24">
        <v>32</v>
      </c>
      <c r="H425" s="23">
        <v>11.8</v>
      </c>
      <c r="I425" s="23"/>
      <c r="J425" s="25"/>
      <c r="K42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1323.9600000000003</v>
      </c>
      <c r="L42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1323.9600000000003</v>
      </c>
      <c r="M425" s="23"/>
      <c r="N425" s="23" t="s">
        <v>13</v>
      </c>
      <c r="O425" s="23"/>
    </row>
    <row r="426" spans="2:15" x14ac:dyDescent="0.25">
      <c r="B426" s="23"/>
      <c r="C426" s="23"/>
      <c r="D426" s="23" t="s">
        <v>256</v>
      </c>
      <c r="E426" s="23" t="s">
        <v>420</v>
      </c>
      <c r="F426" s="23" t="s">
        <v>46</v>
      </c>
      <c r="G426" s="24">
        <v>32</v>
      </c>
      <c r="H426" s="23">
        <v>8.5</v>
      </c>
      <c r="I426" s="23"/>
      <c r="J426" s="25"/>
      <c r="K42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953.70000000000016</v>
      </c>
      <c r="L42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953.70000000000016</v>
      </c>
      <c r="M426" s="23"/>
      <c r="N426" s="23" t="s">
        <v>13</v>
      </c>
      <c r="O426" s="23"/>
    </row>
    <row r="427" spans="2:15" x14ac:dyDescent="0.25">
      <c r="B427" s="23"/>
      <c r="C427" s="23"/>
      <c r="D427" s="23" t="s">
        <v>379</v>
      </c>
      <c r="E427" s="23" t="s">
        <v>421</v>
      </c>
      <c r="F427" s="23" t="s">
        <v>46</v>
      </c>
      <c r="G427" s="24">
        <v>32</v>
      </c>
      <c r="H427" s="23">
        <v>4.3</v>
      </c>
      <c r="I427" s="23"/>
      <c r="J427" s="25"/>
      <c r="K42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482.46000000000004</v>
      </c>
      <c r="L42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482.46000000000004</v>
      </c>
      <c r="M427" s="23"/>
      <c r="N427" s="23" t="s">
        <v>13</v>
      </c>
      <c r="O427" s="23"/>
    </row>
    <row r="428" spans="2:15" x14ac:dyDescent="0.25">
      <c r="B428" s="23"/>
      <c r="C428" s="23"/>
      <c r="D428" s="23" t="s">
        <v>380</v>
      </c>
      <c r="E428" s="23" t="s">
        <v>422</v>
      </c>
      <c r="F428" s="23" t="s">
        <v>46</v>
      </c>
      <c r="G428" s="24">
        <v>32</v>
      </c>
      <c r="H428" s="23">
        <v>18</v>
      </c>
      <c r="I428" s="23"/>
      <c r="J428" s="25"/>
      <c r="K42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2019.6000000000004</v>
      </c>
      <c r="L42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2019.6000000000004</v>
      </c>
      <c r="M428" s="23"/>
      <c r="N428" s="23" t="s">
        <v>13</v>
      </c>
      <c r="O428" s="23"/>
    </row>
    <row r="429" spans="2:15" x14ac:dyDescent="0.25">
      <c r="B429" s="23"/>
      <c r="C429" s="23"/>
      <c r="D429" s="23" t="s">
        <v>357</v>
      </c>
      <c r="E429" s="23" t="s">
        <v>423</v>
      </c>
      <c r="F429" s="23" t="s">
        <v>46</v>
      </c>
      <c r="G429" s="24">
        <v>32</v>
      </c>
      <c r="H429" s="23">
        <v>10.18</v>
      </c>
      <c r="I429" s="23"/>
      <c r="J429" s="25"/>
      <c r="K42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1142.1960000000001</v>
      </c>
      <c r="L42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1142.1960000000001</v>
      </c>
      <c r="M429" s="23"/>
      <c r="N429" s="23" t="s">
        <v>13</v>
      </c>
      <c r="O429" s="23"/>
    </row>
    <row r="430" spans="2:15" x14ac:dyDescent="0.25">
      <c r="B430" s="23"/>
      <c r="C430" s="23"/>
      <c r="D430" s="23" t="s">
        <v>432</v>
      </c>
      <c r="E430" s="23" t="s">
        <v>424</v>
      </c>
      <c r="F430" s="23" t="s">
        <v>46</v>
      </c>
      <c r="G430" s="24">
        <v>32</v>
      </c>
      <c r="H430" s="23">
        <v>18.5</v>
      </c>
      <c r="I430" s="23"/>
      <c r="J430" s="25"/>
      <c r="K43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2075.7000000000003</v>
      </c>
      <c r="L43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2075.7000000000003</v>
      </c>
      <c r="M430" s="23"/>
      <c r="N430" s="23" t="s">
        <v>13</v>
      </c>
      <c r="O430" s="23"/>
    </row>
    <row r="431" spans="2:15" x14ac:dyDescent="0.25">
      <c r="B431" s="23"/>
      <c r="C431" s="23"/>
      <c r="D431" s="23" t="s">
        <v>375</v>
      </c>
      <c r="E431" s="23" t="s">
        <v>425</v>
      </c>
      <c r="F431" s="23" t="s">
        <v>46</v>
      </c>
      <c r="G431" s="24">
        <v>32</v>
      </c>
      <c r="H431" s="23">
        <v>10.5</v>
      </c>
      <c r="I431" s="23"/>
      <c r="J431" s="25"/>
      <c r="K43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1178.1000000000001</v>
      </c>
      <c r="L43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1178.1000000000001</v>
      </c>
      <c r="M431" s="23"/>
      <c r="N431" s="23" t="s">
        <v>13</v>
      </c>
      <c r="O431" s="23"/>
    </row>
    <row r="432" spans="2:15" x14ac:dyDescent="0.25">
      <c r="B432" s="23"/>
      <c r="C432" s="23"/>
      <c r="D432" s="23" t="s">
        <v>442</v>
      </c>
      <c r="E432" s="23" t="s">
        <v>426</v>
      </c>
      <c r="F432" s="23" t="s">
        <v>46</v>
      </c>
      <c r="G432" s="24">
        <v>32</v>
      </c>
      <c r="H432" s="23">
        <v>4.0999999999999996</v>
      </c>
      <c r="I432" s="23"/>
      <c r="J432" s="25"/>
      <c r="K43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460.02000000000004</v>
      </c>
      <c r="L43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460.02000000000004</v>
      </c>
      <c r="M432" s="23"/>
      <c r="N432" s="23" t="s">
        <v>13</v>
      </c>
      <c r="O432" s="23"/>
    </row>
    <row r="433" spans="2:15" x14ac:dyDescent="0.25">
      <c r="B433" s="23"/>
      <c r="C433" s="23"/>
      <c r="D433" s="23" t="s">
        <v>373</v>
      </c>
      <c r="E433" s="23" t="s">
        <v>427</v>
      </c>
      <c r="F433" s="23" t="s">
        <v>46</v>
      </c>
      <c r="G433" s="24">
        <v>32</v>
      </c>
      <c r="H433" s="23">
        <v>3.5</v>
      </c>
      <c r="I433" s="23"/>
      <c r="J433" s="25"/>
      <c r="K43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392.70000000000005</v>
      </c>
      <c r="L43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392.70000000000005</v>
      </c>
      <c r="M433" s="23"/>
      <c r="N433" s="23" t="s">
        <v>13</v>
      </c>
      <c r="O433" s="23"/>
    </row>
    <row r="434" spans="2:15" x14ac:dyDescent="0.25">
      <c r="B434" s="23"/>
      <c r="C434" s="23"/>
      <c r="D434" s="23" t="s">
        <v>441</v>
      </c>
      <c r="E434" s="23" t="s">
        <v>428</v>
      </c>
      <c r="F434" s="23" t="s">
        <v>46</v>
      </c>
      <c r="G434" s="24">
        <v>32</v>
      </c>
      <c r="H434" s="23">
        <v>11</v>
      </c>
      <c r="I434" s="23"/>
      <c r="J434" s="25"/>
      <c r="K43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1234.2000000000003</v>
      </c>
      <c r="L43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1234.2000000000003</v>
      </c>
      <c r="M434" s="23"/>
      <c r="N434" s="23" t="s">
        <v>13</v>
      </c>
      <c r="O434" s="23"/>
    </row>
    <row r="435" spans="2:15" x14ac:dyDescent="0.25">
      <c r="B435" s="23"/>
      <c r="C435" s="23"/>
      <c r="D435" s="23" t="s">
        <v>298</v>
      </c>
      <c r="E435" s="23" t="s">
        <v>429</v>
      </c>
      <c r="F435" s="23" t="s">
        <v>46</v>
      </c>
      <c r="G435" s="24">
        <v>32</v>
      </c>
      <c r="H435" s="23">
        <v>8</v>
      </c>
      <c r="I435" s="23"/>
      <c r="J435" s="25"/>
      <c r="K43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897.60000000000014</v>
      </c>
      <c r="L43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897.60000000000014</v>
      </c>
      <c r="M435" s="23"/>
      <c r="N435" s="23" t="s">
        <v>13</v>
      </c>
      <c r="O435" s="23"/>
    </row>
    <row r="436" spans="2:15" x14ac:dyDescent="0.25">
      <c r="B436" s="23"/>
      <c r="C436" s="23"/>
      <c r="D436" s="23" t="s">
        <v>449</v>
      </c>
      <c r="E436" s="23" t="s">
        <v>347</v>
      </c>
      <c r="F436" s="23" t="s">
        <v>46</v>
      </c>
      <c r="G436" s="24">
        <v>32</v>
      </c>
      <c r="H436" s="23">
        <v>9</v>
      </c>
      <c r="I436" s="23"/>
      <c r="J436" s="25"/>
      <c r="K43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1009.8000000000002</v>
      </c>
      <c r="L43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1009.8000000000002</v>
      </c>
      <c r="M436" s="23"/>
      <c r="N436" s="23" t="s">
        <v>13</v>
      </c>
      <c r="O436" s="23"/>
    </row>
    <row r="437" spans="2:15" x14ac:dyDescent="0.25">
      <c r="B437" s="23"/>
      <c r="C437" s="23"/>
      <c r="D437" s="23" t="s">
        <v>342</v>
      </c>
      <c r="E437" s="23" t="s">
        <v>444</v>
      </c>
      <c r="F437" s="23" t="s">
        <v>46</v>
      </c>
      <c r="G437" s="24">
        <v>32</v>
      </c>
      <c r="H437" s="23">
        <v>98.9</v>
      </c>
      <c r="I437" s="23"/>
      <c r="J437" s="25"/>
      <c r="K43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11096.580000000002</v>
      </c>
      <c r="L43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11096.580000000002</v>
      </c>
      <c r="M437" s="23"/>
      <c r="N437" s="23" t="s">
        <v>13</v>
      </c>
      <c r="O437" s="23"/>
    </row>
    <row r="438" spans="2:15" x14ac:dyDescent="0.25">
      <c r="B438" s="23"/>
      <c r="C438" s="23"/>
      <c r="D438" s="23" t="s">
        <v>342</v>
      </c>
      <c r="E438" s="23" t="s">
        <v>445</v>
      </c>
      <c r="F438" s="23" t="s">
        <v>46</v>
      </c>
      <c r="G438" s="24">
        <v>32</v>
      </c>
      <c r="H438" s="23">
        <v>5.0999999999999996</v>
      </c>
      <c r="I438" s="23"/>
      <c r="J438" s="25"/>
      <c r="K43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572.22</v>
      </c>
      <c r="L43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572.22</v>
      </c>
      <c r="M438" s="23"/>
      <c r="N438" s="23" t="s">
        <v>13</v>
      </c>
      <c r="O438" s="23"/>
    </row>
    <row r="439" spans="2:15" x14ac:dyDescent="0.25">
      <c r="B439" s="23"/>
      <c r="C439" s="23"/>
      <c r="D439" s="23" t="s">
        <v>449</v>
      </c>
      <c r="E439" s="23" t="s">
        <v>446</v>
      </c>
      <c r="F439" s="23" t="s">
        <v>46</v>
      </c>
      <c r="G439" s="24">
        <v>32</v>
      </c>
      <c r="H439" s="23">
        <v>37.35</v>
      </c>
      <c r="I439" s="23"/>
      <c r="J439" s="25"/>
      <c r="K43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4190.670000000001</v>
      </c>
      <c r="L43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4190.670000000001</v>
      </c>
      <c r="M439" s="23"/>
      <c r="N439" s="23" t="s">
        <v>13</v>
      </c>
      <c r="O439" s="23"/>
    </row>
    <row r="440" spans="2:15" x14ac:dyDescent="0.25">
      <c r="B440" s="23"/>
      <c r="C440" s="23"/>
      <c r="D440" s="23" t="s">
        <v>449</v>
      </c>
      <c r="E440" s="23" t="s">
        <v>447</v>
      </c>
      <c r="F440" s="23" t="s">
        <v>46</v>
      </c>
      <c r="G440" s="24">
        <v>32</v>
      </c>
      <c r="H440" s="23">
        <v>4.9000000000000004</v>
      </c>
      <c r="I440" s="23"/>
      <c r="J440" s="25"/>
      <c r="K44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549.78000000000009</v>
      </c>
      <c r="L44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549.78000000000009</v>
      </c>
      <c r="M440" s="23"/>
      <c r="N440" s="23" t="s">
        <v>13</v>
      </c>
      <c r="O440" s="23"/>
    </row>
    <row r="441" spans="2:15" x14ac:dyDescent="0.25">
      <c r="B441" s="23"/>
      <c r="C441" s="23"/>
      <c r="D441" s="23" t="s">
        <v>450</v>
      </c>
      <c r="E441" s="23" t="s">
        <v>448</v>
      </c>
      <c r="F441" s="23" t="s">
        <v>46</v>
      </c>
      <c r="G441" s="24">
        <v>32</v>
      </c>
      <c r="H441" s="23">
        <v>15.8</v>
      </c>
      <c r="I441" s="23"/>
      <c r="J441" s="25"/>
      <c r="K44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1772.7600000000004</v>
      </c>
      <c r="L44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1772.7600000000004</v>
      </c>
      <c r="M441" s="23"/>
      <c r="N441" s="23" t="s">
        <v>13</v>
      </c>
      <c r="O441" s="23"/>
    </row>
    <row r="442" spans="2:15" x14ac:dyDescent="0.25">
      <c r="B442" s="23"/>
      <c r="C442" s="23"/>
      <c r="D442" s="23" t="s">
        <v>449</v>
      </c>
      <c r="E442" s="23" t="s">
        <v>451</v>
      </c>
      <c r="F442" s="23" t="s">
        <v>46</v>
      </c>
      <c r="G442" s="24">
        <v>32</v>
      </c>
      <c r="H442" s="23">
        <v>5</v>
      </c>
      <c r="I442" s="23"/>
      <c r="J442" s="25"/>
      <c r="K44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561.00000000000011</v>
      </c>
      <c r="L44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561.00000000000011</v>
      </c>
      <c r="M442" s="23"/>
      <c r="N442" s="23" t="s">
        <v>13</v>
      </c>
      <c r="O442" s="23"/>
    </row>
    <row r="443" spans="2:15" x14ac:dyDescent="0.25">
      <c r="B443" s="23"/>
      <c r="C443" s="23"/>
      <c r="D443" s="23" t="s">
        <v>449</v>
      </c>
      <c r="E443" s="23" t="s">
        <v>452</v>
      </c>
      <c r="F443" s="23" t="s">
        <v>46</v>
      </c>
      <c r="G443" s="24">
        <v>32</v>
      </c>
      <c r="H443" s="23">
        <v>210.5</v>
      </c>
      <c r="I443" s="23"/>
      <c r="J443" s="25"/>
      <c r="K44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23618.100000000002</v>
      </c>
      <c r="L44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23618.100000000002</v>
      </c>
      <c r="M443" s="23"/>
      <c r="N443" s="23" t="s">
        <v>13</v>
      </c>
      <c r="O443" s="23"/>
    </row>
    <row r="444" spans="2:15" x14ac:dyDescent="0.25">
      <c r="B444" s="23"/>
      <c r="C444" s="23"/>
      <c r="D444" s="23" t="s">
        <v>449</v>
      </c>
      <c r="E444" s="23" t="s">
        <v>453</v>
      </c>
      <c r="F444" s="23" t="s">
        <v>46</v>
      </c>
      <c r="G444" s="24">
        <v>32</v>
      </c>
      <c r="H444" s="23">
        <v>35.4</v>
      </c>
      <c r="I444" s="23"/>
      <c r="J444" s="25"/>
      <c r="K44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3971.8800000000006</v>
      </c>
      <c r="L44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3971.8800000000006</v>
      </c>
      <c r="M444" s="23"/>
      <c r="N444" s="23" t="s">
        <v>13</v>
      </c>
      <c r="O444" s="23"/>
    </row>
    <row r="445" spans="2:15" x14ac:dyDescent="0.25">
      <c r="B445" s="23"/>
      <c r="C445" s="23"/>
      <c r="D445" s="23" t="s">
        <v>449</v>
      </c>
      <c r="E445" s="23" t="s">
        <v>454</v>
      </c>
      <c r="F445" s="23" t="s">
        <v>46</v>
      </c>
      <c r="G445" s="24">
        <v>32</v>
      </c>
      <c r="H445" s="23">
        <v>18</v>
      </c>
      <c r="I445" s="23"/>
      <c r="J445" s="25"/>
      <c r="K44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2019.6000000000004</v>
      </c>
      <c r="L44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2019.6000000000004</v>
      </c>
      <c r="M445" s="23"/>
      <c r="N445" s="23" t="s">
        <v>13</v>
      </c>
      <c r="O445" s="23"/>
    </row>
    <row r="446" spans="2:15" x14ac:dyDescent="0.25">
      <c r="B446" s="23"/>
      <c r="C446" s="23"/>
      <c r="D446" s="23" t="s">
        <v>449</v>
      </c>
      <c r="E446" s="23" t="s">
        <v>455</v>
      </c>
      <c r="F446" s="23" t="s">
        <v>46</v>
      </c>
      <c r="G446" s="24">
        <v>32</v>
      </c>
      <c r="H446" s="23">
        <v>77.5</v>
      </c>
      <c r="I446" s="23"/>
      <c r="J446" s="25"/>
      <c r="K44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8695.5000000000018</v>
      </c>
      <c r="L44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8695.5000000000018</v>
      </c>
      <c r="M446" s="23"/>
      <c r="N446" s="23" t="s">
        <v>13</v>
      </c>
      <c r="O446" s="23"/>
    </row>
    <row r="447" spans="2:15" x14ac:dyDescent="0.25">
      <c r="B447" s="23"/>
      <c r="C447" s="23"/>
      <c r="D447" s="23" t="s">
        <v>449</v>
      </c>
      <c r="E447" s="23" t="s">
        <v>456</v>
      </c>
      <c r="F447" s="23" t="s">
        <v>46</v>
      </c>
      <c r="G447" s="24">
        <v>32</v>
      </c>
      <c r="H447" s="23">
        <v>17.8</v>
      </c>
      <c r="I447" s="23"/>
      <c r="J447" s="25"/>
      <c r="K44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1997.1600000000003</v>
      </c>
      <c r="L44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1997.1600000000003</v>
      </c>
      <c r="M447" s="23"/>
      <c r="N447" s="23" t="s">
        <v>13</v>
      </c>
      <c r="O447" s="23"/>
    </row>
    <row r="448" spans="2:15" x14ac:dyDescent="0.25">
      <c r="B448" s="23"/>
      <c r="C448" s="23"/>
      <c r="D448" s="23" t="s">
        <v>449</v>
      </c>
      <c r="E448" s="23" t="s">
        <v>457</v>
      </c>
      <c r="F448" s="23" t="s">
        <v>46</v>
      </c>
      <c r="G448" s="24">
        <v>32</v>
      </c>
      <c r="H448" s="23">
        <v>16.5</v>
      </c>
      <c r="I448" s="23"/>
      <c r="J448" s="25"/>
      <c r="K44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1851.3000000000002</v>
      </c>
      <c r="L44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1851.3000000000002</v>
      </c>
      <c r="M448" s="23"/>
      <c r="N448" s="23" t="s">
        <v>13</v>
      </c>
      <c r="O448" s="23"/>
    </row>
    <row r="449" spans="2:15" x14ac:dyDescent="0.25">
      <c r="B449" s="23"/>
      <c r="C449" s="23"/>
      <c r="D449" s="23" t="s">
        <v>449</v>
      </c>
      <c r="E449" s="23" t="s">
        <v>458</v>
      </c>
      <c r="F449" s="23" t="s">
        <v>46</v>
      </c>
      <c r="G449" s="24">
        <v>32</v>
      </c>
      <c r="H449" s="23">
        <v>73.3</v>
      </c>
      <c r="I449" s="23"/>
      <c r="J449" s="25"/>
      <c r="K44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8224.26</v>
      </c>
      <c r="L44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8224.26</v>
      </c>
      <c r="M449" s="23"/>
      <c r="N449" s="23" t="s">
        <v>13</v>
      </c>
      <c r="O449" s="23"/>
    </row>
    <row r="450" spans="2:15" x14ac:dyDescent="0.25">
      <c r="B450" s="23"/>
      <c r="C450" s="23" t="s">
        <v>459</v>
      </c>
      <c r="D450" s="23" t="s">
        <v>477</v>
      </c>
      <c r="E450" s="23" t="s">
        <v>497</v>
      </c>
      <c r="F450" s="23" t="s">
        <v>46</v>
      </c>
      <c r="G450" s="24">
        <v>32</v>
      </c>
      <c r="H450" s="23">
        <v>12</v>
      </c>
      <c r="I450" s="23"/>
      <c r="J450" s="25"/>
      <c r="K45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1346.4</v>
      </c>
      <c r="L45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1346.4</v>
      </c>
      <c r="M450" s="23"/>
      <c r="N450" s="23" t="s">
        <v>13</v>
      </c>
      <c r="O450" s="23"/>
    </row>
    <row r="451" spans="2:15" x14ac:dyDescent="0.25">
      <c r="B451" s="23"/>
      <c r="C451" s="23" t="s">
        <v>459</v>
      </c>
      <c r="D451" s="23" t="s">
        <v>200</v>
      </c>
      <c r="E451" s="23" t="s">
        <v>498</v>
      </c>
      <c r="F451" s="23" t="s">
        <v>46</v>
      </c>
      <c r="G451" s="24">
        <v>32</v>
      </c>
      <c r="H451" s="23">
        <v>19.899999999999999</v>
      </c>
      <c r="I451" s="23"/>
      <c r="J451" s="25"/>
      <c r="K45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2232.7800000000002</v>
      </c>
      <c r="L45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2232.7800000000002</v>
      </c>
      <c r="M451" s="23"/>
      <c r="N451" s="23" t="s">
        <v>13</v>
      </c>
      <c r="O451" s="23"/>
    </row>
    <row r="452" spans="2:15" x14ac:dyDescent="0.25">
      <c r="B452" s="23"/>
      <c r="C452" s="23" t="s">
        <v>459</v>
      </c>
      <c r="D452" s="23" t="s">
        <v>460</v>
      </c>
      <c r="E452" s="23" t="s">
        <v>499</v>
      </c>
      <c r="F452" s="23" t="s">
        <v>46</v>
      </c>
      <c r="G452" s="24">
        <v>32</v>
      </c>
      <c r="H452" s="23">
        <v>4.9000000000000004</v>
      </c>
      <c r="I452" s="23"/>
      <c r="J452" s="25"/>
      <c r="K45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549.78000000000009</v>
      </c>
      <c r="L45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549.78000000000009</v>
      </c>
      <c r="M452" s="23"/>
      <c r="N452" s="23" t="s">
        <v>13</v>
      </c>
      <c r="O452" s="23"/>
    </row>
    <row r="453" spans="2:15" x14ac:dyDescent="0.25">
      <c r="B453" s="23"/>
      <c r="C453" s="23" t="s">
        <v>459</v>
      </c>
      <c r="D453" s="23" t="s">
        <v>465</v>
      </c>
      <c r="E453" s="23" t="s">
        <v>500</v>
      </c>
      <c r="F453" s="23" t="s">
        <v>46</v>
      </c>
      <c r="G453" s="24">
        <v>32</v>
      </c>
      <c r="H453" s="23">
        <v>7</v>
      </c>
      <c r="I453" s="23"/>
      <c r="J453" s="25"/>
      <c r="K45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785.40000000000009</v>
      </c>
      <c r="L45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785.40000000000009</v>
      </c>
      <c r="M453" s="23"/>
      <c r="N453" s="23" t="s">
        <v>13</v>
      </c>
      <c r="O453" s="23"/>
    </row>
    <row r="454" spans="2:15" x14ac:dyDescent="0.25">
      <c r="B454" s="23"/>
      <c r="C454" s="23" t="s">
        <v>459</v>
      </c>
      <c r="D454" s="23" t="s">
        <v>465</v>
      </c>
      <c r="E454" s="23" t="s">
        <v>501</v>
      </c>
      <c r="F454" s="23" t="s">
        <v>46</v>
      </c>
      <c r="G454" s="24">
        <v>32</v>
      </c>
      <c r="H454" s="23">
        <v>19.739999999999998</v>
      </c>
      <c r="I454" s="23"/>
      <c r="J454" s="25"/>
      <c r="K45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2214.828</v>
      </c>
      <c r="L45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2214.828</v>
      </c>
      <c r="M454" s="23"/>
      <c r="N454" s="23" t="s">
        <v>13</v>
      </c>
      <c r="O454" s="23"/>
    </row>
    <row r="455" spans="2:15" x14ac:dyDescent="0.25">
      <c r="B455" s="23"/>
      <c r="C455" s="23" t="s">
        <v>502</v>
      </c>
      <c r="D455" s="23" t="s">
        <v>503</v>
      </c>
      <c r="E455" s="23" t="s">
        <v>504</v>
      </c>
      <c r="F455" s="23" t="s">
        <v>12</v>
      </c>
      <c r="G455" s="24">
        <v>2</v>
      </c>
      <c r="H455" s="23">
        <v>47.82</v>
      </c>
      <c r="I455" s="23"/>
      <c r="J455" s="25"/>
      <c r="K45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10373.1144</v>
      </c>
      <c r="L45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10373.1144</v>
      </c>
      <c r="M455" s="23"/>
      <c r="N455" s="23" t="s">
        <v>13</v>
      </c>
      <c r="O455" s="23"/>
    </row>
    <row r="456" spans="2:15" x14ac:dyDescent="0.25">
      <c r="B456" s="23"/>
      <c r="C456" s="23" t="s">
        <v>459</v>
      </c>
      <c r="D456" s="23" t="s">
        <v>487</v>
      </c>
      <c r="E456" s="23" t="s">
        <v>505</v>
      </c>
      <c r="F456" s="23" t="s">
        <v>46</v>
      </c>
      <c r="G456" s="24">
        <v>32</v>
      </c>
      <c r="H456" s="23">
        <v>71.7</v>
      </c>
      <c r="I456" s="23"/>
      <c r="J456" s="25"/>
      <c r="K45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8044.7400000000016</v>
      </c>
      <c r="L45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8044.7400000000016</v>
      </c>
      <c r="M456" s="23"/>
      <c r="N456" s="23" t="s">
        <v>13</v>
      </c>
      <c r="O456" s="23"/>
    </row>
    <row r="457" spans="2:15" x14ac:dyDescent="0.25">
      <c r="B457" s="23"/>
      <c r="C457" s="23" t="s">
        <v>459</v>
      </c>
      <c r="D457" s="23" t="s">
        <v>506</v>
      </c>
      <c r="E457" s="23" t="s">
        <v>507</v>
      </c>
      <c r="F457" s="23" t="s">
        <v>46</v>
      </c>
      <c r="G457" s="24">
        <v>32</v>
      </c>
      <c r="H457" s="23">
        <v>4.9000000000000004</v>
      </c>
      <c r="I457" s="23"/>
      <c r="J457" s="25"/>
      <c r="K45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549.78000000000009</v>
      </c>
      <c r="L45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549.78000000000009</v>
      </c>
      <c r="M457" s="23"/>
      <c r="N457" s="23" t="s">
        <v>13</v>
      </c>
      <c r="O457" s="23"/>
    </row>
    <row r="458" spans="2:15" x14ac:dyDescent="0.25">
      <c r="B458" s="23"/>
      <c r="C458" s="23" t="s">
        <v>459</v>
      </c>
      <c r="D458" s="23" t="s">
        <v>470</v>
      </c>
      <c r="E458" s="23" t="s">
        <v>508</v>
      </c>
      <c r="F458" s="23" t="s">
        <v>46</v>
      </c>
      <c r="G458" s="24">
        <v>32</v>
      </c>
      <c r="H458" s="23">
        <v>6.3</v>
      </c>
      <c r="I458" s="23"/>
      <c r="J458" s="25"/>
      <c r="K45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706.86000000000013</v>
      </c>
      <c r="L45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706.86000000000013</v>
      </c>
      <c r="M458" s="23"/>
      <c r="N458" s="23" t="s">
        <v>13</v>
      </c>
      <c r="O458" s="23"/>
    </row>
    <row r="459" spans="2:15" x14ac:dyDescent="0.25">
      <c r="B459" s="23"/>
      <c r="C459" s="23" t="s">
        <v>459</v>
      </c>
      <c r="D459" s="23" t="s">
        <v>506</v>
      </c>
      <c r="E459" s="23" t="s">
        <v>509</v>
      </c>
      <c r="F459" s="23" t="s">
        <v>46</v>
      </c>
      <c r="G459" s="24">
        <v>32</v>
      </c>
      <c r="H459" s="23">
        <v>9.6</v>
      </c>
      <c r="I459" s="23"/>
      <c r="J459" s="25"/>
      <c r="K45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1077.1200000000001</v>
      </c>
      <c r="L45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1077.1200000000001</v>
      </c>
      <c r="M459" s="23"/>
      <c r="N459" s="23" t="s">
        <v>13</v>
      </c>
      <c r="O459" s="23"/>
    </row>
    <row r="460" spans="2:15" x14ac:dyDescent="0.25">
      <c r="B460" s="23"/>
      <c r="C460" s="23" t="s">
        <v>459</v>
      </c>
      <c r="D460" s="23" t="s">
        <v>200</v>
      </c>
      <c r="E460" s="23" t="s">
        <v>510</v>
      </c>
      <c r="F460" s="23" t="s">
        <v>46</v>
      </c>
      <c r="G460" s="24">
        <v>32</v>
      </c>
      <c r="H460" s="23">
        <v>19.5</v>
      </c>
      <c r="I460" s="23"/>
      <c r="J460" s="25"/>
      <c r="K46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2187.9000000000005</v>
      </c>
      <c r="L46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2187.9000000000005</v>
      </c>
      <c r="M460" s="23"/>
      <c r="N460" s="23" t="s">
        <v>13</v>
      </c>
      <c r="O460" s="23"/>
    </row>
    <row r="461" spans="2:15" x14ac:dyDescent="0.25">
      <c r="B461" s="23"/>
      <c r="C461" s="23" t="s">
        <v>459</v>
      </c>
      <c r="D461" s="23" t="s">
        <v>506</v>
      </c>
      <c r="E461" s="23" t="s">
        <v>511</v>
      </c>
      <c r="F461" s="23" t="s">
        <v>46</v>
      </c>
      <c r="G461" s="24">
        <v>32</v>
      </c>
      <c r="H461" s="23">
        <v>144</v>
      </c>
      <c r="I461" s="23"/>
      <c r="J461" s="25"/>
      <c r="K46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16156.800000000003</v>
      </c>
      <c r="L46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16156.800000000003</v>
      </c>
      <c r="M461" s="23"/>
      <c r="N461" s="23" t="s">
        <v>13</v>
      </c>
      <c r="O461" s="23"/>
    </row>
    <row r="462" spans="2:15" x14ac:dyDescent="0.25">
      <c r="B462" s="23"/>
      <c r="C462" s="23" t="s">
        <v>459</v>
      </c>
      <c r="D462" s="23" t="s">
        <v>485</v>
      </c>
      <c r="E462" s="23" t="s">
        <v>512</v>
      </c>
      <c r="F462" s="23" t="s">
        <v>46</v>
      </c>
      <c r="G462" s="24">
        <v>32</v>
      </c>
      <c r="H462" s="23">
        <v>28.4</v>
      </c>
      <c r="I462" s="23"/>
      <c r="J462" s="25"/>
      <c r="K46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3186.4800000000005</v>
      </c>
      <c r="L46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3186.4800000000005</v>
      </c>
      <c r="M462" s="23"/>
      <c r="N462" s="23" t="s">
        <v>13</v>
      </c>
      <c r="O462" s="23"/>
    </row>
    <row r="463" spans="2:15" x14ac:dyDescent="0.25">
      <c r="B463" s="23"/>
      <c r="C463" s="23" t="s">
        <v>459</v>
      </c>
      <c r="D463" s="23" t="s">
        <v>506</v>
      </c>
      <c r="E463" s="23" t="s">
        <v>513</v>
      </c>
      <c r="F463" s="23" t="s">
        <v>46</v>
      </c>
      <c r="G463" s="24">
        <v>32</v>
      </c>
      <c r="H463" s="23">
        <v>16.899999999999999</v>
      </c>
      <c r="I463" s="23"/>
      <c r="J463" s="25"/>
      <c r="K46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1896.18</v>
      </c>
      <c r="L46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1896.18</v>
      </c>
      <c r="M463" s="23"/>
      <c r="N463" s="23" t="s">
        <v>13</v>
      </c>
      <c r="O463" s="23"/>
    </row>
    <row r="464" spans="2:15" x14ac:dyDescent="0.25">
      <c r="B464" s="23"/>
      <c r="C464" s="23" t="s">
        <v>461</v>
      </c>
      <c r="D464" s="23" t="s">
        <v>198</v>
      </c>
      <c r="E464" s="23" t="s">
        <v>514</v>
      </c>
      <c r="F464" s="23" t="s">
        <v>46</v>
      </c>
      <c r="G464" s="24">
        <v>32</v>
      </c>
      <c r="H464" s="23">
        <v>4.5</v>
      </c>
      <c r="I464" s="23"/>
      <c r="J464" s="25"/>
      <c r="K46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504.90000000000009</v>
      </c>
      <c r="L46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504.90000000000009</v>
      </c>
      <c r="M464" s="23"/>
      <c r="N464" s="23" t="s">
        <v>13</v>
      </c>
      <c r="O464" s="23"/>
    </row>
    <row r="465" spans="2:15" x14ac:dyDescent="0.25">
      <c r="B465" s="23"/>
      <c r="C465" s="23" t="s">
        <v>459</v>
      </c>
      <c r="D465" s="23" t="s">
        <v>478</v>
      </c>
      <c r="E465" s="23" t="s">
        <v>515</v>
      </c>
      <c r="F465" s="23" t="s">
        <v>46</v>
      </c>
      <c r="G465" s="24">
        <v>32</v>
      </c>
      <c r="H465" s="23">
        <v>6.6</v>
      </c>
      <c r="I465" s="23"/>
      <c r="J465" s="25"/>
      <c r="K46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740.5200000000001</v>
      </c>
      <c r="L46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740.5200000000001</v>
      </c>
      <c r="M465" s="23"/>
      <c r="N465" s="23" t="s">
        <v>13</v>
      </c>
      <c r="O465" s="23"/>
    </row>
    <row r="466" spans="2:15" x14ac:dyDescent="0.25">
      <c r="B466" s="23"/>
      <c r="C466" s="23" t="s">
        <v>459</v>
      </c>
      <c r="D466" s="23" t="s">
        <v>516</v>
      </c>
      <c r="E466" s="23" t="s">
        <v>517</v>
      </c>
      <c r="F466" s="23" t="s">
        <v>46</v>
      </c>
      <c r="G466" s="24">
        <v>32</v>
      </c>
      <c r="H466" s="23">
        <v>13.2</v>
      </c>
      <c r="I466" s="23"/>
      <c r="J466" s="25"/>
      <c r="K46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1481.0400000000002</v>
      </c>
      <c r="L46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1481.0400000000002</v>
      </c>
      <c r="M466" s="23"/>
      <c r="N466" s="23" t="s">
        <v>13</v>
      </c>
      <c r="O466" s="23"/>
    </row>
    <row r="467" spans="2:15" x14ac:dyDescent="0.25">
      <c r="B467" s="23"/>
      <c r="C467" s="23" t="s">
        <v>459</v>
      </c>
      <c r="D467" s="23" t="s">
        <v>201</v>
      </c>
      <c r="E467" s="23" t="s">
        <v>518</v>
      </c>
      <c r="F467" s="23" t="s">
        <v>46</v>
      </c>
      <c r="G467" s="24">
        <v>32</v>
      </c>
      <c r="H467" s="23">
        <v>32</v>
      </c>
      <c r="I467" s="23"/>
      <c r="J467" s="25"/>
      <c r="K46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3590.4000000000005</v>
      </c>
      <c r="L46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3590.4000000000005</v>
      </c>
      <c r="M467" s="23"/>
      <c r="N467" s="23" t="s">
        <v>13</v>
      </c>
      <c r="O467" s="23"/>
    </row>
    <row r="468" spans="2:15" x14ac:dyDescent="0.25">
      <c r="B468" s="23"/>
      <c r="C468" s="23" t="s">
        <v>459</v>
      </c>
      <c r="D468" s="23" t="s">
        <v>201</v>
      </c>
      <c r="E468" s="23" t="s">
        <v>519</v>
      </c>
      <c r="F468" s="23" t="s">
        <v>46</v>
      </c>
      <c r="G468" s="24">
        <v>32</v>
      </c>
      <c r="H468" s="23">
        <v>3.5</v>
      </c>
      <c r="I468" s="23"/>
      <c r="J468" s="25"/>
      <c r="K46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392.70000000000005</v>
      </c>
      <c r="L46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392.70000000000005</v>
      </c>
      <c r="M468" s="23"/>
      <c r="N468" s="23" t="s">
        <v>13</v>
      </c>
      <c r="O468" s="23"/>
    </row>
    <row r="469" spans="2:15" x14ac:dyDescent="0.25">
      <c r="B469" s="23"/>
      <c r="C469" s="23" t="s">
        <v>459</v>
      </c>
      <c r="D469" s="23" t="s">
        <v>520</v>
      </c>
      <c r="E469" s="23" t="s">
        <v>521</v>
      </c>
      <c r="F469" s="23" t="s">
        <v>46</v>
      </c>
      <c r="G469" s="24">
        <v>32</v>
      </c>
      <c r="H469" s="23">
        <v>90</v>
      </c>
      <c r="I469" s="23"/>
      <c r="J469" s="25"/>
      <c r="K46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10098.000000000002</v>
      </c>
      <c r="L46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10098.000000000002</v>
      </c>
      <c r="M469" s="23"/>
      <c r="N469" s="23" t="s">
        <v>13</v>
      </c>
      <c r="O469" s="23"/>
    </row>
    <row r="470" spans="2:15" x14ac:dyDescent="0.25">
      <c r="B470" s="23"/>
      <c r="C470" s="23" t="s">
        <v>459</v>
      </c>
      <c r="D470" s="23" t="s">
        <v>520</v>
      </c>
      <c r="E470" s="23" t="s">
        <v>522</v>
      </c>
      <c r="F470" s="23" t="s">
        <v>46</v>
      </c>
      <c r="G470" s="24">
        <v>32</v>
      </c>
      <c r="H470" s="23">
        <v>114.9</v>
      </c>
      <c r="I470" s="23"/>
      <c r="J470" s="25"/>
      <c r="K47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12891.780000000002</v>
      </c>
      <c r="L47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12891.780000000002</v>
      </c>
      <c r="M470" s="23"/>
      <c r="N470" s="23" t="s">
        <v>13</v>
      </c>
      <c r="O470" s="23"/>
    </row>
    <row r="471" spans="2:15" x14ac:dyDescent="0.25">
      <c r="B471" s="23"/>
      <c r="C471" s="23" t="s">
        <v>459</v>
      </c>
      <c r="D471" s="23" t="s">
        <v>466</v>
      </c>
      <c r="E471" s="23" t="s">
        <v>523</v>
      </c>
      <c r="F471" s="23" t="s">
        <v>46</v>
      </c>
      <c r="G471" s="24">
        <v>32</v>
      </c>
      <c r="H471" s="23">
        <v>14.5</v>
      </c>
      <c r="I471" s="23"/>
      <c r="J471" s="25"/>
      <c r="K47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1626.9000000000003</v>
      </c>
      <c r="L47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1626.9000000000003</v>
      </c>
      <c r="M471" s="23"/>
      <c r="N471" s="23" t="s">
        <v>13</v>
      </c>
      <c r="O471" s="23"/>
    </row>
    <row r="472" spans="2:15" x14ac:dyDescent="0.25">
      <c r="B472" s="23"/>
      <c r="C472" s="23" t="s">
        <v>524</v>
      </c>
      <c r="D472" s="23" t="s">
        <v>468</v>
      </c>
      <c r="E472" s="23" t="s">
        <v>525</v>
      </c>
      <c r="F472" s="23" t="s">
        <v>46</v>
      </c>
      <c r="G472" s="24">
        <v>32</v>
      </c>
      <c r="H472" s="23">
        <v>70</v>
      </c>
      <c r="I472" s="23"/>
      <c r="J472" s="25"/>
      <c r="K47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7854.0000000000009</v>
      </c>
      <c r="L47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7854.0000000000009</v>
      </c>
      <c r="M472" s="23"/>
      <c r="N472" s="23" t="s">
        <v>13</v>
      </c>
      <c r="O472" s="23"/>
    </row>
    <row r="473" spans="2:15" x14ac:dyDescent="0.25">
      <c r="B473" s="23"/>
      <c r="C473" s="23" t="s">
        <v>459</v>
      </c>
      <c r="D473" s="23" t="s">
        <v>201</v>
      </c>
      <c r="E473" s="23" t="s">
        <v>526</v>
      </c>
      <c r="F473" s="23" t="s">
        <v>46</v>
      </c>
      <c r="G473" s="24">
        <v>32</v>
      </c>
      <c r="H473" s="23">
        <v>4.5</v>
      </c>
      <c r="I473" s="23"/>
      <c r="J473" s="25"/>
      <c r="K47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504.90000000000009</v>
      </c>
      <c r="L47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504.90000000000009</v>
      </c>
      <c r="M473" s="23"/>
      <c r="N473" s="23" t="s">
        <v>13</v>
      </c>
      <c r="O473" s="23"/>
    </row>
    <row r="474" spans="2:15" x14ac:dyDescent="0.25">
      <c r="B474" s="23"/>
      <c r="C474" s="23" t="s">
        <v>459</v>
      </c>
      <c r="D474" s="23" t="s">
        <v>200</v>
      </c>
      <c r="E474" s="23" t="s">
        <v>527</v>
      </c>
      <c r="F474" s="23" t="s">
        <v>46</v>
      </c>
      <c r="G474" s="24">
        <v>32</v>
      </c>
      <c r="H474" s="23">
        <v>5</v>
      </c>
      <c r="I474" s="23"/>
      <c r="J474" s="25"/>
      <c r="K47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561.00000000000011</v>
      </c>
      <c r="L47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561.00000000000011</v>
      </c>
      <c r="M474" s="23"/>
      <c r="N474" s="23" t="s">
        <v>13</v>
      </c>
      <c r="O474" s="23"/>
    </row>
    <row r="475" spans="2:15" x14ac:dyDescent="0.25">
      <c r="B475" s="23"/>
      <c r="C475" s="23" t="s">
        <v>459</v>
      </c>
      <c r="D475" s="23" t="s">
        <v>467</v>
      </c>
      <c r="E475" s="23" t="s">
        <v>528</v>
      </c>
      <c r="F475" s="23" t="s">
        <v>46</v>
      </c>
      <c r="G475" s="24">
        <v>32</v>
      </c>
      <c r="H475" s="23">
        <v>3.7</v>
      </c>
      <c r="I475" s="23"/>
      <c r="J475" s="25"/>
      <c r="K47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415.1400000000001</v>
      </c>
      <c r="L47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415.1400000000001</v>
      </c>
      <c r="M475" s="23"/>
      <c r="N475" s="23" t="s">
        <v>13</v>
      </c>
      <c r="O475" s="23"/>
    </row>
    <row r="476" spans="2:15" x14ac:dyDescent="0.25">
      <c r="B476" s="23"/>
      <c r="C476" s="23" t="s">
        <v>459</v>
      </c>
      <c r="D476" s="23" t="s">
        <v>467</v>
      </c>
      <c r="E476" s="23" t="s">
        <v>529</v>
      </c>
      <c r="F476" s="23" t="s">
        <v>46</v>
      </c>
      <c r="G476" s="24">
        <v>32</v>
      </c>
      <c r="H476" s="23">
        <v>4.5</v>
      </c>
      <c r="I476" s="23"/>
      <c r="J476" s="25"/>
      <c r="K47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504.90000000000009</v>
      </c>
      <c r="L47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504.90000000000009</v>
      </c>
      <c r="M476" s="23"/>
      <c r="N476" s="23" t="s">
        <v>13</v>
      </c>
      <c r="O476" s="23"/>
    </row>
    <row r="477" spans="2:15" x14ac:dyDescent="0.25">
      <c r="B477" s="23"/>
      <c r="C477" s="23" t="s">
        <v>459</v>
      </c>
      <c r="D477" s="23" t="s">
        <v>201</v>
      </c>
      <c r="E477" s="23" t="s">
        <v>530</v>
      </c>
      <c r="F477" s="23" t="s">
        <v>46</v>
      </c>
      <c r="G477" s="24">
        <v>32</v>
      </c>
      <c r="H477" s="23">
        <v>13</v>
      </c>
      <c r="I477" s="23"/>
      <c r="J477" s="25"/>
      <c r="K47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1458.6000000000001</v>
      </c>
      <c r="L47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1458.6000000000001</v>
      </c>
      <c r="M477" s="23"/>
      <c r="N477" s="23" t="s">
        <v>13</v>
      </c>
      <c r="O477" s="23"/>
    </row>
    <row r="478" spans="2:15" x14ac:dyDescent="0.25">
      <c r="B478" s="23"/>
      <c r="C478" s="23" t="s">
        <v>459</v>
      </c>
      <c r="D478" s="23" t="s">
        <v>470</v>
      </c>
      <c r="E478" s="23" t="s">
        <v>531</v>
      </c>
      <c r="F478" s="23" t="s">
        <v>46</v>
      </c>
      <c r="G478" s="24">
        <v>32</v>
      </c>
      <c r="H478" s="23">
        <v>34.86</v>
      </c>
      <c r="I478" s="23"/>
      <c r="J478" s="25"/>
      <c r="K47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3911.2920000000004</v>
      </c>
      <c r="L47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3911.2920000000004</v>
      </c>
      <c r="M478" s="23"/>
      <c r="N478" s="23" t="s">
        <v>13</v>
      </c>
      <c r="O478" s="23"/>
    </row>
    <row r="479" spans="2:15" x14ac:dyDescent="0.25">
      <c r="B479" s="23"/>
      <c r="C479" s="23" t="s">
        <v>459</v>
      </c>
      <c r="D479" s="23" t="s">
        <v>532</v>
      </c>
      <c r="E479" s="23" t="s">
        <v>533</v>
      </c>
      <c r="F479" s="23" t="s">
        <v>46</v>
      </c>
      <c r="G479" s="24">
        <v>32</v>
      </c>
      <c r="H479" s="23">
        <v>10</v>
      </c>
      <c r="I479" s="23"/>
      <c r="J479" s="25"/>
      <c r="K47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1122.0000000000002</v>
      </c>
      <c r="L47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1122.0000000000002</v>
      </c>
      <c r="M479" s="23"/>
      <c r="N479" s="23" t="s">
        <v>13</v>
      </c>
      <c r="O479" s="23"/>
    </row>
    <row r="480" spans="2:15" x14ac:dyDescent="0.25">
      <c r="B480" s="23"/>
      <c r="C480" s="23" t="s">
        <v>459</v>
      </c>
      <c r="D480" s="23" t="s">
        <v>201</v>
      </c>
      <c r="E480" s="23" t="s">
        <v>534</v>
      </c>
      <c r="F480" s="23" t="s">
        <v>46</v>
      </c>
      <c r="G480" s="24">
        <v>32</v>
      </c>
      <c r="H480" s="23">
        <v>9.1</v>
      </c>
      <c r="I480" s="23"/>
      <c r="J480" s="25"/>
      <c r="K48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1021.0200000000001</v>
      </c>
      <c r="L48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1021.0200000000001</v>
      </c>
      <c r="M480" s="23"/>
      <c r="N480" s="23" t="s">
        <v>13</v>
      </c>
      <c r="O480" s="23"/>
    </row>
    <row r="481" spans="2:15" x14ac:dyDescent="0.25">
      <c r="B481" s="23"/>
      <c r="C481" s="23" t="s">
        <v>459</v>
      </c>
      <c r="D481" s="23" t="s">
        <v>201</v>
      </c>
      <c r="E481" s="23" t="s">
        <v>535</v>
      </c>
      <c r="F481" s="23" t="s">
        <v>46</v>
      </c>
      <c r="G481" s="24">
        <v>32</v>
      </c>
      <c r="H481" s="23">
        <v>8.5</v>
      </c>
      <c r="I481" s="23"/>
      <c r="J481" s="25"/>
      <c r="K48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953.70000000000016</v>
      </c>
      <c r="L48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953.70000000000016</v>
      </c>
      <c r="M481" s="23"/>
      <c r="N481" s="23" t="s">
        <v>13</v>
      </c>
      <c r="O481" s="23"/>
    </row>
    <row r="482" spans="2:15" x14ac:dyDescent="0.25">
      <c r="B482" s="23"/>
      <c r="C482" s="23" t="s">
        <v>459</v>
      </c>
      <c r="D482" s="23" t="s">
        <v>201</v>
      </c>
      <c r="E482" s="23" t="s">
        <v>536</v>
      </c>
      <c r="F482" s="23" t="s">
        <v>46</v>
      </c>
      <c r="G482" s="24">
        <v>32</v>
      </c>
      <c r="H482" s="23">
        <v>12.1</v>
      </c>
      <c r="I482" s="23"/>
      <c r="J482" s="25"/>
      <c r="K48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1357.6200000000001</v>
      </c>
      <c r="L48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1357.6200000000001</v>
      </c>
      <c r="M482" s="23"/>
      <c r="N482" s="23" t="s">
        <v>13</v>
      </c>
      <c r="O482" s="23"/>
    </row>
    <row r="483" spans="2:15" x14ac:dyDescent="0.25">
      <c r="B483" s="23"/>
      <c r="C483" s="23" t="s">
        <v>459</v>
      </c>
      <c r="D483" s="23" t="s">
        <v>506</v>
      </c>
      <c r="E483" s="23" t="s">
        <v>537</v>
      </c>
      <c r="F483" s="23" t="s">
        <v>46</v>
      </c>
      <c r="G483" s="24">
        <v>32</v>
      </c>
      <c r="H483" s="23">
        <v>8.9</v>
      </c>
      <c r="I483" s="23"/>
      <c r="J483" s="25"/>
      <c r="K48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998.58000000000015</v>
      </c>
      <c r="L48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998.58000000000015</v>
      </c>
      <c r="M483" s="23"/>
      <c r="N483" s="23" t="s">
        <v>13</v>
      </c>
      <c r="O483" s="23"/>
    </row>
    <row r="484" spans="2:15" x14ac:dyDescent="0.25">
      <c r="B484" s="23"/>
      <c r="C484" s="23" t="s">
        <v>539</v>
      </c>
      <c r="D484" s="23" t="s">
        <v>632</v>
      </c>
      <c r="E484" s="23" t="s">
        <v>451</v>
      </c>
      <c r="F484" s="23" t="s">
        <v>46</v>
      </c>
      <c r="G484" s="24">
        <v>32</v>
      </c>
      <c r="H484" s="23">
        <v>5</v>
      </c>
      <c r="I484" s="23"/>
      <c r="J484" s="25"/>
      <c r="K48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561.00000000000011</v>
      </c>
      <c r="L48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561.00000000000011</v>
      </c>
      <c r="M484" s="23"/>
      <c r="N484" s="23" t="s">
        <v>13</v>
      </c>
      <c r="O484" s="23"/>
    </row>
    <row r="485" spans="2:15" x14ac:dyDescent="0.25">
      <c r="B485" s="23"/>
      <c r="C485" s="23" t="s">
        <v>539</v>
      </c>
      <c r="D485" s="23" t="s">
        <v>632</v>
      </c>
      <c r="E485" s="23" t="s">
        <v>452</v>
      </c>
      <c r="F485" s="23" t="s">
        <v>46</v>
      </c>
      <c r="G485" s="24">
        <v>63</v>
      </c>
      <c r="H485" s="23">
        <v>210.5</v>
      </c>
      <c r="I485" s="23"/>
      <c r="J485" s="25"/>
      <c r="K48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39363.500000000007</v>
      </c>
      <c r="L48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39363.500000000007</v>
      </c>
      <c r="M485" s="23"/>
      <c r="N485" s="23" t="s">
        <v>13</v>
      </c>
      <c r="O485" s="23"/>
    </row>
    <row r="486" spans="2:15" x14ac:dyDescent="0.25">
      <c r="B486" s="23"/>
      <c r="C486" s="23" t="s">
        <v>539</v>
      </c>
      <c r="D486" s="23" t="s">
        <v>632</v>
      </c>
      <c r="E486" s="23" t="s">
        <v>540</v>
      </c>
      <c r="F486" s="23" t="s">
        <v>46</v>
      </c>
      <c r="G486" s="24">
        <v>63</v>
      </c>
      <c r="H486" s="23">
        <v>35.4</v>
      </c>
      <c r="I486" s="23"/>
      <c r="J486" s="25"/>
      <c r="K48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6619.8000000000011</v>
      </c>
      <c r="L48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6619.8000000000011</v>
      </c>
      <c r="M486" s="23"/>
      <c r="N486" s="23" t="s">
        <v>13</v>
      </c>
      <c r="O486" s="23"/>
    </row>
    <row r="487" spans="2:15" x14ac:dyDescent="0.25">
      <c r="B487" s="23"/>
      <c r="C487" s="23" t="s">
        <v>539</v>
      </c>
      <c r="D487" s="23" t="s">
        <v>634</v>
      </c>
      <c r="E487" s="23" t="s">
        <v>541</v>
      </c>
      <c r="F487" s="23" t="s">
        <v>46</v>
      </c>
      <c r="G487" s="24">
        <v>32</v>
      </c>
      <c r="H487" s="23">
        <v>18</v>
      </c>
      <c r="I487" s="23"/>
      <c r="J487" s="25"/>
      <c r="K48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2019.6000000000004</v>
      </c>
      <c r="L48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2019.6000000000004</v>
      </c>
      <c r="M487" s="23"/>
      <c r="N487" s="23" t="s">
        <v>13</v>
      </c>
      <c r="O487" s="23"/>
    </row>
    <row r="488" spans="2:15" x14ac:dyDescent="0.25">
      <c r="B488" s="23"/>
      <c r="C488" s="23" t="s">
        <v>539</v>
      </c>
      <c r="D488" s="23" t="s">
        <v>633</v>
      </c>
      <c r="E488" s="23" t="s">
        <v>542</v>
      </c>
      <c r="F488" s="23" t="s">
        <v>46</v>
      </c>
      <c r="G488" s="24">
        <v>32</v>
      </c>
      <c r="H488" s="23">
        <v>77.5</v>
      </c>
      <c r="I488" s="23"/>
      <c r="J488" s="25"/>
      <c r="K48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8695.5000000000018</v>
      </c>
      <c r="L48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8695.5000000000018</v>
      </c>
      <c r="M488" s="23"/>
      <c r="N488" s="23" t="s">
        <v>13</v>
      </c>
      <c r="O488" s="23"/>
    </row>
    <row r="489" spans="2:15" x14ac:dyDescent="0.25">
      <c r="B489" s="23"/>
      <c r="C489" s="23" t="s">
        <v>539</v>
      </c>
      <c r="D489" s="23" t="s">
        <v>340</v>
      </c>
      <c r="E489" s="23" t="s">
        <v>543</v>
      </c>
      <c r="F489" s="23" t="s">
        <v>46</v>
      </c>
      <c r="G489" s="24">
        <v>32</v>
      </c>
      <c r="H489" s="23">
        <v>17.8</v>
      </c>
      <c r="I489" s="23"/>
      <c r="J489" s="25"/>
      <c r="K48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1997.1600000000003</v>
      </c>
      <c r="L48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1997.1600000000003</v>
      </c>
      <c r="M489" s="23"/>
      <c r="N489" s="23" t="s">
        <v>13</v>
      </c>
      <c r="O489" s="23"/>
    </row>
    <row r="490" spans="2:15" x14ac:dyDescent="0.25">
      <c r="B490" s="23"/>
      <c r="C490" s="23" t="s">
        <v>539</v>
      </c>
      <c r="D490" s="23" t="s">
        <v>632</v>
      </c>
      <c r="E490" s="23" t="s">
        <v>544</v>
      </c>
      <c r="F490" s="23" t="s">
        <v>46</v>
      </c>
      <c r="G490" s="24">
        <v>32</v>
      </c>
      <c r="H490" s="23">
        <v>16.5</v>
      </c>
      <c r="I490" s="23"/>
      <c r="J490" s="25"/>
      <c r="K49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1851.3000000000002</v>
      </c>
      <c r="L49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1851.3000000000002</v>
      </c>
      <c r="M490" s="23"/>
      <c r="N490" s="23" t="s">
        <v>13</v>
      </c>
      <c r="O490" s="23"/>
    </row>
    <row r="491" spans="2:15" x14ac:dyDescent="0.25">
      <c r="B491" s="23"/>
      <c r="C491" s="23" t="s">
        <v>539</v>
      </c>
      <c r="D491" s="23" t="s">
        <v>632</v>
      </c>
      <c r="E491" s="23" t="s">
        <v>545</v>
      </c>
      <c r="F491" s="23" t="s">
        <v>46</v>
      </c>
      <c r="G491" s="24">
        <v>32</v>
      </c>
      <c r="H491" s="23">
        <v>73.3</v>
      </c>
      <c r="I491" s="23"/>
      <c r="J491" s="25"/>
      <c r="K49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8224.26</v>
      </c>
      <c r="L49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8224.26</v>
      </c>
      <c r="M491" s="23"/>
      <c r="N491" s="23" t="s">
        <v>13</v>
      </c>
      <c r="O491" s="23"/>
    </row>
    <row r="492" spans="2:15" x14ac:dyDescent="0.25">
      <c r="B492" s="23"/>
      <c r="C492" s="23" t="s">
        <v>459</v>
      </c>
      <c r="D492" s="23" t="s">
        <v>538</v>
      </c>
      <c r="E492" s="23" t="s">
        <v>223</v>
      </c>
      <c r="F492" s="23" t="s">
        <v>46</v>
      </c>
      <c r="G492" s="24">
        <v>110</v>
      </c>
      <c r="H492" s="23">
        <v>2228</v>
      </c>
      <c r="I492" s="23"/>
      <c r="J492" s="25"/>
      <c r="K49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666617.60000000009</v>
      </c>
      <c r="L49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666617.60000000009</v>
      </c>
      <c r="M492" s="23"/>
      <c r="N492" s="23" t="s">
        <v>13</v>
      </c>
      <c r="O492" s="23"/>
    </row>
    <row r="493" spans="2:15" x14ac:dyDescent="0.25">
      <c r="B493" s="23"/>
      <c r="C493" s="23" t="s">
        <v>459</v>
      </c>
      <c r="D493" s="23" t="s">
        <v>546</v>
      </c>
      <c r="E493" s="23" t="s">
        <v>225</v>
      </c>
      <c r="F493" s="23" t="s">
        <v>46</v>
      </c>
      <c r="G493" s="24">
        <v>63</v>
      </c>
      <c r="H493" s="23">
        <v>2871</v>
      </c>
      <c r="I493" s="23"/>
      <c r="J493" s="25"/>
      <c r="K49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536877.00000000012</v>
      </c>
      <c r="L49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536877.00000000012</v>
      </c>
      <c r="M493" s="23"/>
      <c r="N493" s="23" t="s">
        <v>13</v>
      </c>
      <c r="O493" s="23"/>
    </row>
    <row r="494" spans="2:15" x14ac:dyDescent="0.25">
      <c r="B494" s="23"/>
      <c r="C494" s="23" t="s">
        <v>459</v>
      </c>
      <c r="D494" s="23" t="s">
        <v>547</v>
      </c>
      <c r="E494" s="23" t="s">
        <v>225</v>
      </c>
      <c r="F494" s="23" t="s">
        <v>46</v>
      </c>
      <c r="G494" s="24">
        <v>63</v>
      </c>
      <c r="H494" s="23">
        <v>484</v>
      </c>
      <c r="I494" s="23"/>
      <c r="J494" s="25"/>
      <c r="K49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90508.000000000015</v>
      </c>
      <c r="L49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90508.000000000015</v>
      </c>
      <c r="M494" s="23"/>
      <c r="N494" s="23" t="s">
        <v>13</v>
      </c>
      <c r="O494" s="23"/>
    </row>
    <row r="495" spans="2:15" x14ac:dyDescent="0.25">
      <c r="B495" s="23"/>
      <c r="C495" s="23" t="s">
        <v>459</v>
      </c>
      <c r="D495" s="23" t="s">
        <v>548</v>
      </c>
      <c r="E495" s="23" t="s">
        <v>225</v>
      </c>
      <c r="F495" s="23" t="s">
        <v>46</v>
      </c>
      <c r="G495" s="24">
        <v>63</v>
      </c>
      <c r="H495" s="23">
        <v>1583.5</v>
      </c>
      <c r="I495" s="23"/>
      <c r="J495" s="25"/>
      <c r="K49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296114.50000000006</v>
      </c>
      <c r="L49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296114.50000000006</v>
      </c>
      <c r="M495" s="23"/>
      <c r="N495" s="23" t="s">
        <v>13</v>
      </c>
      <c r="O495" s="23"/>
    </row>
    <row r="496" spans="2:15" x14ac:dyDescent="0.25">
      <c r="B496" s="23"/>
      <c r="C496" s="23" t="s">
        <v>459</v>
      </c>
      <c r="D496" s="23" t="s">
        <v>549</v>
      </c>
      <c r="E496" s="23" t="s">
        <v>225</v>
      </c>
      <c r="F496" s="23" t="s">
        <v>46</v>
      </c>
      <c r="G496" s="24">
        <v>63</v>
      </c>
      <c r="H496" s="23">
        <v>979</v>
      </c>
      <c r="I496" s="23"/>
      <c r="J496" s="25"/>
      <c r="K49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183073.00000000003</v>
      </c>
      <c r="L49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183073.00000000003</v>
      </c>
      <c r="M496" s="23"/>
      <c r="N496" s="23" t="s">
        <v>13</v>
      </c>
      <c r="O496" s="23"/>
    </row>
    <row r="497" spans="2:15" x14ac:dyDescent="0.25">
      <c r="B497" s="23"/>
      <c r="C497" s="23" t="s">
        <v>459</v>
      </c>
      <c r="D497" s="23" t="s">
        <v>550</v>
      </c>
      <c r="E497" s="23" t="s">
        <v>223</v>
      </c>
      <c r="F497" s="23" t="s">
        <v>46</v>
      </c>
      <c r="G497" s="24">
        <v>110</v>
      </c>
      <c r="H497" s="23">
        <v>580</v>
      </c>
      <c r="I497" s="23"/>
      <c r="J497" s="25"/>
      <c r="K49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173536.00000000003</v>
      </c>
      <c r="L49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173536.00000000003</v>
      </c>
      <c r="M497" s="23"/>
      <c r="N497" s="23" t="s">
        <v>13</v>
      </c>
      <c r="O497" s="23"/>
    </row>
    <row r="498" spans="2:15" x14ac:dyDescent="0.25">
      <c r="B498" s="23"/>
      <c r="C498" s="23" t="s">
        <v>459</v>
      </c>
      <c r="D498" s="23" t="s">
        <v>551</v>
      </c>
      <c r="E498" s="23" t="s">
        <v>223</v>
      </c>
      <c r="F498" s="23" t="s">
        <v>46</v>
      </c>
      <c r="G498" s="24">
        <v>110</v>
      </c>
      <c r="H498" s="23">
        <v>396</v>
      </c>
      <c r="I498" s="23"/>
      <c r="J498" s="25"/>
      <c r="K49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118483.20000000001</v>
      </c>
      <c r="L49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118483.20000000001</v>
      </c>
      <c r="M498" s="23"/>
      <c r="N498" s="23" t="s">
        <v>13</v>
      </c>
      <c r="O498" s="23"/>
    </row>
    <row r="499" spans="2:15" x14ac:dyDescent="0.25">
      <c r="B499" s="23"/>
      <c r="C499" s="23" t="s">
        <v>459</v>
      </c>
      <c r="D499" s="23" t="s">
        <v>552</v>
      </c>
      <c r="E499" s="23" t="s">
        <v>223</v>
      </c>
      <c r="F499" s="23" t="s">
        <v>46</v>
      </c>
      <c r="G499" s="24">
        <v>110</v>
      </c>
      <c r="H499" s="23">
        <v>431</v>
      </c>
      <c r="I499" s="23"/>
      <c r="J499" s="25"/>
      <c r="K49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128955.20000000003</v>
      </c>
      <c r="L49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128955.20000000003</v>
      </c>
      <c r="M499" s="23"/>
      <c r="N499" s="23" t="s">
        <v>13</v>
      </c>
      <c r="O499" s="23"/>
    </row>
    <row r="500" spans="2:15" x14ac:dyDescent="0.25">
      <c r="B500" s="23"/>
      <c r="C500" s="23" t="s">
        <v>459</v>
      </c>
      <c r="D500" s="23" t="s">
        <v>553</v>
      </c>
      <c r="E500" s="23" t="s">
        <v>225</v>
      </c>
      <c r="F500" s="23" t="s">
        <v>46</v>
      </c>
      <c r="G500" s="24">
        <v>63</v>
      </c>
      <c r="H500" s="23">
        <v>1050</v>
      </c>
      <c r="I500" s="23"/>
      <c r="J500" s="25"/>
      <c r="K50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196350.00000000003</v>
      </c>
      <c r="L50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196350.00000000003</v>
      </c>
      <c r="M500" s="23"/>
      <c r="N500" s="23" t="s">
        <v>13</v>
      </c>
      <c r="O500" s="23"/>
    </row>
    <row r="501" spans="2:15" x14ac:dyDescent="0.25">
      <c r="B501" s="23"/>
      <c r="C501" s="23" t="s">
        <v>459</v>
      </c>
      <c r="D501" s="23" t="s">
        <v>554</v>
      </c>
      <c r="E501" s="23" t="s">
        <v>225</v>
      </c>
      <c r="F501" s="23" t="s">
        <v>46</v>
      </c>
      <c r="G501" s="24">
        <v>63</v>
      </c>
      <c r="H501" s="23">
        <v>580</v>
      </c>
      <c r="I501" s="23"/>
      <c r="J501" s="25"/>
      <c r="K50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108460.00000000001</v>
      </c>
      <c r="L50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108460.00000000001</v>
      </c>
      <c r="M501" s="23"/>
      <c r="N501" s="23" t="s">
        <v>13</v>
      </c>
      <c r="O501" s="23"/>
    </row>
    <row r="502" spans="2:15" x14ac:dyDescent="0.25">
      <c r="B502" s="23"/>
      <c r="C502" s="23" t="s">
        <v>459</v>
      </c>
      <c r="D502" s="23" t="s">
        <v>555</v>
      </c>
      <c r="E502" s="23" t="s">
        <v>225</v>
      </c>
      <c r="F502" s="23" t="s">
        <v>46</v>
      </c>
      <c r="G502" s="24">
        <v>63</v>
      </c>
      <c r="H502" s="23">
        <v>936</v>
      </c>
      <c r="I502" s="23"/>
      <c r="J502" s="25"/>
      <c r="K50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175032.00000000003</v>
      </c>
      <c r="L50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175032.00000000003</v>
      </c>
      <c r="M502" s="23"/>
      <c r="N502" s="23" t="s">
        <v>13</v>
      </c>
      <c r="O502" s="23"/>
    </row>
    <row r="503" spans="2:15" x14ac:dyDescent="0.25">
      <c r="B503" s="23"/>
      <c r="C503" s="23" t="s">
        <v>459</v>
      </c>
      <c r="D503" s="23" t="s">
        <v>473</v>
      </c>
      <c r="E503" s="23" t="s">
        <v>225</v>
      </c>
      <c r="F503" s="23" t="s">
        <v>46</v>
      </c>
      <c r="G503" s="24">
        <v>63</v>
      </c>
      <c r="H503" s="23">
        <v>808</v>
      </c>
      <c r="I503" s="23"/>
      <c r="J503" s="25"/>
      <c r="K50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151096.00000000003</v>
      </c>
      <c r="L50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151096.00000000003</v>
      </c>
      <c r="M503" s="23"/>
      <c r="N503" s="23" t="s">
        <v>13</v>
      </c>
      <c r="O503" s="23"/>
    </row>
    <row r="504" spans="2:15" x14ac:dyDescent="0.25">
      <c r="B504" s="23"/>
      <c r="C504" s="23" t="s">
        <v>539</v>
      </c>
      <c r="D504" s="23" t="s">
        <v>556</v>
      </c>
      <c r="E504" s="23" t="s">
        <v>225</v>
      </c>
      <c r="F504" s="23" t="s">
        <v>46</v>
      </c>
      <c r="G504" s="24">
        <v>63</v>
      </c>
      <c r="H504" s="23">
        <v>1481</v>
      </c>
      <c r="I504" s="23"/>
      <c r="J504" s="25"/>
      <c r="K50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276947.00000000006</v>
      </c>
      <c r="L50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276947.00000000006</v>
      </c>
      <c r="M504" s="23"/>
      <c r="N504" s="23" t="s">
        <v>13</v>
      </c>
      <c r="O504" s="23"/>
    </row>
    <row r="505" spans="2:15" x14ac:dyDescent="0.25">
      <c r="B505" s="23"/>
      <c r="C505" s="23" t="s">
        <v>459</v>
      </c>
      <c r="D505" s="23" t="s">
        <v>872</v>
      </c>
      <c r="E505" s="23" t="s">
        <v>557</v>
      </c>
      <c r="F505" s="23" t="s">
        <v>46</v>
      </c>
      <c r="G505" s="24">
        <v>32</v>
      </c>
      <c r="H505" s="23">
        <v>8</v>
      </c>
      <c r="I505" s="23"/>
      <c r="J505" s="25"/>
      <c r="K50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897.60000000000014</v>
      </c>
      <c r="L50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897.60000000000014</v>
      </c>
      <c r="M505" s="23"/>
      <c r="N505" s="23" t="s">
        <v>13</v>
      </c>
      <c r="O505" s="23"/>
    </row>
    <row r="506" spans="2:15" x14ac:dyDescent="0.25">
      <c r="B506" s="23"/>
      <c r="C506" s="23" t="s">
        <v>459</v>
      </c>
      <c r="D506" s="23" t="s">
        <v>873</v>
      </c>
      <c r="E506" s="23" t="s">
        <v>558</v>
      </c>
      <c r="F506" s="23" t="s">
        <v>46</v>
      </c>
      <c r="G506" s="24">
        <v>32</v>
      </c>
      <c r="H506" s="23">
        <v>5.15</v>
      </c>
      <c r="I506" s="23"/>
      <c r="J506" s="25"/>
      <c r="K50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577.83000000000015</v>
      </c>
      <c r="L50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577.83000000000015</v>
      </c>
      <c r="M506" s="23"/>
      <c r="N506" s="23" t="s">
        <v>13</v>
      </c>
      <c r="O506" s="23"/>
    </row>
    <row r="507" spans="2:15" x14ac:dyDescent="0.25">
      <c r="B507" s="23"/>
      <c r="C507" s="23" t="s">
        <v>459</v>
      </c>
      <c r="D507" s="23" t="s">
        <v>463</v>
      </c>
      <c r="E507" s="23" t="s">
        <v>559</v>
      </c>
      <c r="F507" s="23" t="s">
        <v>46</v>
      </c>
      <c r="G507" s="24">
        <v>32</v>
      </c>
      <c r="H507" s="23">
        <v>8</v>
      </c>
      <c r="I507" s="23"/>
      <c r="J507" s="25"/>
      <c r="K50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897.60000000000014</v>
      </c>
      <c r="L50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897.60000000000014</v>
      </c>
      <c r="M507" s="23"/>
      <c r="N507" s="23" t="s">
        <v>13</v>
      </c>
      <c r="O507" s="23"/>
    </row>
    <row r="508" spans="2:15" x14ac:dyDescent="0.25">
      <c r="B508" s="23"/>
      <c r="C508" s="23" t="s">
        <v>459</v>
      </c>
      <c r="D508" s="23" t="s">
        <v>872</v>
      </c>
      <c r="E508" s="23" t="s">
        <v>560</v>
      </c>
      <c r="F508" s="23" t="s">
        <v>46</v>
      </c>
      <c r="G508" s="24">
        <v>32</v>
      </c>
      <c r="H508" s="23">
        <v>29.8</v>
      </c>
      <c r="I508" s="23"/>
      <c r="J508" s="25"/>
      <c r="K50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3343.5600000000004</v>
      </c>
      <c r="L50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3343.5600000000004</v>
      </c>
      <c r="M508" s="23"/>
      <c r="N508" s="23" t="s">
        <v>13</v>
      </c>
      <c r="O508" s="23"/>
    </row>
    <row r="509" spans="2:15" x14ac:dyDescent="0.25">
      <c r="B509" s="23"/>
      <c r="C509" s="23" t="s">
        <v>459</v>
      </c>
      <c r="D509" s="23" t="s">
        <v>201</v>
      </c>
      <c r="E509" s="23" t="s">
        <v>561</v>
      </c>
      <c r="F509" s="23" t="s">
        <v>46</v>
      </c>
      <c r="G509" s="24">
        <v>32</v>
      </c>
      <c r="H509" s="23">
        <v>29.6</v>
      </c>
      <c r="I509" s="23"/>
      <c r="J509" s="25"/>
      <c r="K50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3321.1200000000008</v>
      </c>
      <c r="L50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3321.1200000000008</v>
      </c>
      <c r="M509" s="23"/>
      <c r="N509" s="23" t="s">
        <v>13</v>
      </c>
      <c r="O509" s="23"/>
    </row>
    <row r="510" spans="2:15" x14ac:dyDescent="0.25">
      <c r="B510" s="23"/>
      <c r="C510" s="23" t="s">
        <v>459</v>
      </c>
      <c r="D510" s="23" t="s">
        <v>201</v>
      </c>
      <c r="E510" s="23" t="s">
        <v>562</v>
      </c>
      <c r="F510" s="23" t="s">
        <v>46</v>
      </c>
      <c r="G510" s="24">
        <v>32</v>
      </c>
      <c r="H510" s="23">
        <v>4.7</v>
      </c>
      <c r="I510" s="23"/>
      <c r="J510" s="25"/>
      <c r="K51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527.34000000000015</v>
      </c>
      <c r="L51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527.34000000000015</v>
      </c>
      <c r="M510" s="23"/>
      <c r="N510" s="23" t="s">
        <v>13</v>
      </c>
      <c r="O510" s="23"/>
    </row>
    <row r="511" spans="2:15" x14ac:dyDescent="0.25">
      <c r="B511" s="23"/>
      <c r="C511" s="23" t="s">
        <v>459</v>
      </c>
      <c r="D511" s="23" t="s">
        <v>222</v>
      </c>
      <c r="E511" s="23" t="s">
        <v>563</v>
      </c>
      <c r="F511" s="23" t="s">
        <v>46</v>
      </c>
      <c r="G511" s="24">
        <v>32</v>
      </c>
      <c r="H511" s="23">
        <v>39.4</v>
      </c>
      <c r="I511" s="23"/>
      <c r="J511" s="25"/>
      <c r="K51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4420.68</v>
      </c>
      <c r="L51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4420.68</v>
      </c>
      <c r="M511" s="23"/>
      <c r="N511" s="23" t="s">
        <v>13</v>
      </c>
      <c r="O511" s="23"/>
    </row>
    <row r="512" spans="2:15" x14ac:dyDescent="0.25">
      <c r="B512" s="23"/>
      <c r="C512" s="23" t="s">
        <v>459</v>
      </c>
      <c r="D512" s="23" t="s">
        <v>200</v>
      </c>
      <c r="E512" s="23" t="s">
        <v>564</v>
      </c>
      <c r="F512" s="23" t="s">
        <v>46</v>
      </c>
      <c r="G512" s="24">
        <v>32</v>
      </c>
      <c r="H512" s="23">
        <v>5.65</v>
      </c>
      <c r="I512" s="23"/>
      <c r="J512" s="25"/>
      <c r="K51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633.93000000000018</v>
      </c>
      <c r="L51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633.93000000000018</v>
      </c>
      <c r="M512" s="23"/>
      <c r="N512" s="23" t="s">
        <v>13</v>
      </c>
      <c r="O512" s="23"/>
    </row>
    <row r="513" spans="2:15" x14ac:dyDescent="0.25">
      <c r="B513" s="23"/>
      <c r="C513" s="23" t="s">
        <v>459</v>
      </c>
      <c r="D513" s="23" t="s">
        <v>200</v>
      </c>
      <c r="E513" s="23" t="s">
        <v>565</v>
      </c>
      <c r="F513" s="23" t="s">
        <v>46</v>
      </c>
      <c r="G513" s="24">
        <v>32</v>
      </c>
      <c r="H513" s="23">
        <v>26.5</v>
      </c>
      <c r="I513" s="23"/>
      <c r="J513" s="25"/>
      <c r="K51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2973.3000000000006</v>
      </c>
      <c r="L51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2973.3000000000006</v>
      </c>
      <c r="M513" s="23"/>
      <c r="N513" s="23" t="s">
        <v>13</v>
      </c>
      <c r="O513" s="23"/>
    </row>
    <row r="514" spans="2:15" x14ac:dyDescent="0.25">
      <c r="B514" s="23"/>
      <c r="C514" s="23" t="s">
        <v>459</v>
      </c>
      <c r="D514" s="23" t="s">
        <v>485</v>
      </c>
      <c r="E514" s="23" t="s">
        <v>566</v>
      </c>
      <c r="F514" s="23" t="s">
        <v>46</v>
      </c>
      <c r="G514" s="24">
        <v>32</v>
      </c>
      <c r="H514" s="23">
        <v>4.8</v>
      </c>
      <c r="I514" s="23"/>
      <c r="J514" s="25"/>
      <c r="K51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538.56000000000006</v>
      </c>
      <c r="L51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538.56000000000006</v>
      </c>
      <c r="M514" s="23"/>
      <c r="N514" s="23" t="s">
        <v>13</v>
      </c>
      <c r="O514" s="23"/>
    </row>
    <row r="515" spans="2:15" x14ac:dyDescent="0.25">
      <c r="B515" s="23"/>
      <c r="C515" s="23" t="s">
        <v>459</v>
      </c>
      <c r="D515" s="23" t="s">
        <v>198</v>
      </c>
      <c r="E515" s="23" t="s">
        <v>567</v>
      </c>
      <c r="F515" s="23" t="s">
        <v>46</v>
      </c>
      <c r="G515" s="24">
        <v>32</v>
      </c>
      <c r="H515" s="23">
        <v>20</v>
      </c>
      <c r="I515" s="23"/>
      <c r="J515" s="25"/>
      <c r="K51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2244.0000000000005</v>
      </c>
      <c r="L51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2244.0000000000005</v>
      </c>
      <c r="M515" s="23"/>
      <c r="N515" s="23" t="s">
        <v>13</v>
      </c>
      <c r="O515" s="23"/>
    </row>
    <row r="516" spans="2:15" x14ac:dyDescent="0.25">
      <c r="B516" s="23"/>
      <c r="C516" s="23" t="s">
        <v>459</v>
      </c>
      <c r="D516" s="23" t="s">
        <v>198</v>
      </c>
      <c r="E516" s="23" t="s">
        <v>568</v>
      </c>
      <c r="F516" s="23" t="s">
        <v>46</v>
      </c>
      <c r="G516" s="24">
        <v>32</v>
      </c>
      <c r="H516" s="23">
        <v>3.65</v>
      </c>
      <c r="I516" s="23"/>
      <c r="J516" s="25"/>
      <c r="K51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409.53000000000003</v>
      </c>
      <c r="L51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409.53000000000003</v>
      </c>
      <c r="M516" s="23"/>
      <c r="N516" s="23" t="s">
        <v>13</v>
      </c>
      <c r="O516" s="23"/>
    </row>
    <row r="517" spans="2:15" x14ac:dyDescent="0.25">
      <c r="B517" s="23"/>
      <c r="C517" s="23" t="s">
        <v>459</v>
      </c>
      <c r="D517" s="23" t="s">
        <v>610</v>
      </c>
      <c r="E517" s="23" t="s">
        <v>569</v>
      </c>
      <c r="F517" s="23" t="s">
        <v>46</v>
      </c>
      <c r="G517" s="24">
        <v>63</v>
      </c>
      <c r="H517" s="23">
        <v>110.1</v>
      </c>
      <c r="I517" s="23"/>
      <c r="J517" s="25"/>
      <c r="K51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20588.7</v>
      </c>
      <c r="L51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20588.7</v>
      </c>
      <c r="M517" s="23"/>
      <c r="N517" s="23" t="s">
        <v>13</v>
      </c>
      <c r="O517" s="23"/>
    </row>
    <row r="518" spans="2:15" x14ac:dyDescent="0.25">
      <c r="B518" s="23"/>
      <c r="C518" s="23" t="s">
        <v>459</v>
      </c>
      <c r="D518" s="23" t="s">
        <v>555</v>
      </c>
      <c r="E518" s="23" t="s">
        <v>570</v>
      </c>
      <c r="F518" s="23" t="s">
        <v>46</v>
      </c>
      <c r="G518" s="24">
        <v>32</v>
      </c>
      <c r="H518" s="23">
        <v>4.5999999999999996</v>
      </c>
      <c r="I518" s="23"/>
      <c r="J518" s="25"/>
      <c r="K51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516.12</v>
      </c>
      <c r="L51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516.12</v>
      </c>
      <c r="M518" s="23"/>
      <c r="N518" s="23" t="s">
        <v>13</v>
      </c>
      <c r="O518" s="23"/>
    </row>
    <row r="519" spans="2:15" x14ac:dyDescent="0.25">
      <c r="B519" s="23"/>
      <c r="C519" s="23" t="s">
        <v>459</v>
      </c>
      <c r="D519" s="23" t="s">
        <v>549</v>
      </c>
      <c r="E519" s="23" t="s">
        <v>571</v>
      </c>
      <c r="F519" s="23" t="s">
        <v>46</v>
      </c>
      <c r="G519" s="24">
        <v>32</v>
      </c>
      <c r="H519" s="23">
        <v>6.4</v>
      </c>
      <c r="I519" s="23"/>
      <c r="J519" s="25"/>
      <c r="K51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718.08000000000015</v>
      </c>
      <c r="L51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718.08000000000015</v>
      </c>
      <c r="M519" s="23"/>
      <c r="N519" s="23" t="s">
        <v>13</v>
      </c>
      <c r="O519" s="23"/>
    </row>
    <row r="520" spans="2:15" x14ac:dyDescent="0.25">
      <c r="B520" s="23"/>
      <c r="C520" s="23" t="s">
        <v>459</v>
      </c>
      <c r="D520" s="23" t="s">
        <v>874</v>
      </c>
      <c r="E520" s="23" t="s">
        <v>572</v>
      </c>
      <c r="F520" s="23" t="s">
        <v>46</v>
      </c>
      <c r="G520" s="24">
        <v>32</v>
      </c>
      <c r="H520" s="23">
        <v>15.5</v>
      </c>
      <c r="I520" s="23"/>
      <c r="J520" s="25"/>
      <c r="K52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1739.1000000000004</v>
      </c>
      <c r="L52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1739.1000000000004</v>
      </c>
      <c r="M520" s="23"/>
      <c r="N520" s="23" t="s">
        <v>13</v>
      </c>
      <c r="O520" s="23"/>
    </row>
    <row r="521" spans="2:15" x14ac:dyDescent="0.25">
      <c r="B521" s="23"/>
      <c r="C521" s="23" t="s">
        <v>459</v>
      </c>
      <c r="D521" s="23" t="s">
        <v>611</v>
      </c>
      <c r="E521" s="23" t="s">
        <v>573</v>
      </c>
      <c r="F521" s="23" t="s">
        <v>46</v>
      </c>
      <c r="G521" s="24">
        <v>63</v>
      </c>
      <c r="H521" s="23">
        <v>37.5</v>
      </c>
      <c r="I521" s="23"/>
      <c r="J521" s="25"/>
      <c r="K52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7012.5000000000009</v>
      </c>
      <c r="L52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7012.5000000000009</v>
      </c>
      <c r="M521" s="23"/>
      <c r="N521" s="23" t="s">
        <v>13</v>
      </c>
      <c r="O521" s="23"/>
    </row>
    <row r="522" spans="2:15" x14ac:dyDescent="0.25">
      <c r="B522" s="23"/>
      <c r="C522" s="23" t="s">
        <v>459</v>
      </c>
      <c r="D522" s="23" t="s">
        <v>475</v>
      </c>
      <c r="E522" s="23" t="s">
        <v>574</v>
      </c>
      <c r="F522" s="23" t="s">
        <v>46</v>
      </c>
      <c r="G522" s="24">
        <v>32</v>
      </c>
      <c r="H522" s="23">
        <v>25.3</v>
      </c>
      <c r="I522" s="23"/>
      <c r="J522" s="25"/>
      <c r="K52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2838.6600000000003</v>
      </c>
      <c r="L52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2838.6600000000003</v>
      </c>
      <c r="M522" s="23"/>
      <c r="N522" s="23" t="s">
        <v>13</v>
      </c>
      <c r="O522" s="23"/>
    </row>
    <row r="523" spans="2:15" x14ac:dyDescent="0.25">
      <c r="B523" s="23"/>
      <c r="C523" s="23" t="s">
        <v>459</v>
      </c>
      <c r="D523" s="23" t="s">
        <v>875</v>
      </c>
      <c r="E523" s="23" t="s">
        <v>575</v>
      </c>
      <c r="F523" s="23" t="s">
        <v>46</v>
      </c>
      <c r="G523" s="24">
        <v>32</v>
      </c>
      <c r="H523" s="23">
        <v>5</v>
      </c>
      <c r="I523" s="23"/>
      <c r="J523" s="25"/>
      <c r="K52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561.00000000000011</v>
      </c>
      <c r="L52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561.00000000000011</v>
      </c>
      <c r="M523" s="23"/>
      <c r="N523" s="23" t="s">
        <v>13</v>
      </c>
      <c r="O523" s="23"/>
    </row>
    <row r="524" spans="2:15" x14ac:dyDescent="0.25">
      <c r="B524" s="23"/>
      <c r="C524" s="23" t="s">
        <v>459</v>
      </c>
      <c r="D524" s="23" t="s">
        <v>285</v>
      </c>
      <c r="E524" s="23" t="s">
        <v>576</v>
      </c>
      <c r="F524" s="23" t="s">
        <v>46</v>
      </c>
      <c r="G524" s="24">
        <v>32</v>
      </c>
      <c r="H524" s="23">
        <v>3.55</v>
      </c>
      <c r="I524" s="23"/>
      <c r="J524" s="25"/>
      <c r="K52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398.31000000000006</v>
      </c>
      <c r="L52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398.31000000000006</v>
      </c>
      <c r="M524" s="23"/>
      <c r="N524" s="23" t="s">
        <v>13</v>
      </c>
      <c r="O524" s="23"/>
    </row>
    <row r="525" spans="2:15" x14ac:dyDescent="0.25">
      <c r="B525" s="23"/>
      <c r="C525" s="23" t="s">
        <v>459</v>
      </c>
      <c r="D525" s="23" t="s">
        <v>555</v>
      </c>
      <c r="E525" s="23" t="s">
        <v>577</v>
      </c>
      <c r="F525" s="23" t="s">
        <v>46</v>
      </c>
      <c r="G525" s="24">
        <v>32</v>
      </c>
      <c r="H525" s="23">
        <v>26.7</v>
      </c>
      <c r="I525" s="23"/>
      <c r="J525" s="25"/>
      <c r="K52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2995.7400000000002</v>
      </c>
      <c r="L52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2995.7400000000002</v>
      </c>
      <c r="M525" s="23"/>
      <c r="N525" s="23" t="s">
        <v>13</v>
      </c>
      <c r="O525" s="23"/>
    </row>
    <row r="526" spans="2:15" x14ac:dyDescent="0.25">
      <c r="B526" s="23"/>
      <c r="C526" s="23" t="s">
        <v>459</v>
      </c>
      <c r="D526" s="23" t="s">
        <v>611</v>
      </c>
      <c r="E526" s="23" t="s">
        <v>573</v>
      </c>
      <c r="F526" s="23" t="s">
        <v>46</v>
      </c>
      <c r="G526" s="24">
        <v>63</v>
      </c>
      <c r="H526" s="23">
        <v>76</v>
      </c>
      <c r="I526" s="23"/>
      <c r="J526" s="25"/>
      <c r="K52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14212.000000000002</v>
      </c>
      <c r="L52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14212.000000000002</v>
      </c>
      <c r="M526" s="23"/>
      <c r="N526" s="23" t="s">
        <v>13</v>
      </c>
      <c r="O526" s="23"/>
    </row>
    <row r="527" spans="2:15" x14ac:dyDescent="0.25">
      <c r="B527" s="23"/>
      <c r="C527" s="23" t="s">
        <v>459</v>
      </c>
      <c r="D527" s="23" t="s">
        <v>612</v>
      </c>
      <c r="E527" s="23" t="s">
        <v>578</v>
      </c>
      <c r="F527" s="23" t="s">
        <v>46</v>
      </c>
      <c r="G527" s="24">
        <v>32</v>
      </c>
      <c r="H527" s="23">
        <v>6.2</v>
      </c>
      <c r="I527" s="23"/>
      <c r="J527" s="25"/>
      <c r="K52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695.6400000000001</v>
      </c>
      <c r="L52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695.6400000000001</v>
      </c>
      <c r="M527" s="23"/>
      <c r="N527" s="23" t="s">
        <v>13</v>
      </c>
      <c r="O527" s="23"/>
    </row>
    <row r="528" spans="2:15" x14ac:dyDescent="0.25">
      <c r="B528" s="23"/>
      <c r="C528" s="23" t="s">
        <v>459</v>
      </c>
      <c r="D528" s="23" t="s">
        <v>613</v>
      </c>
      <c r="E528" s="23" t="s">
        <v>579</v>
      </c>
      <c r="F528" s="23" t="s">
        <v>46</v>
      </c>
      <c r="G528" s="24">
        <v>32</v>
      </c>
      <c r="H528" s="23">
        <v>6.1</v>
      </c>
      <c r="I528" s="23"/>
      <c r="J528" s="25"/>
      <c r="K52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684.42000000000007</v>
      </c>
      <c r="L52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684.42000000000007</v>
      </c>
      <c r="M528" s="23"/>
      <c r="N528" s="23" t="s">
        <v>13</v>
      </c>
      <c r="O528" s="23"/>
    </row>
    <row r="529" spans="2:15" x14ac:dyDescent="0.25">
      <c r="B529" s="23"/>
      <c r="C529" s="23" t="s">
        <v>459</v>
      </c>
      <c r="D529" s="23" t="s">
        <v>222</v>
      </c>
      <c r="E529" s="23" t="s">
        <v>580</v>
      </c>
      <c r="F529" s="23" t="s">
        <v>46</v>
      </c>
      <c r="G529" s="24">
        <v>32</v>
      </c>
      <c r="H529" s="23">
        <v>3.2</v>
      </c>
      <c r="I529" s="23"/>
      <c r="J529" s="25"/>
      <c r="K52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359.04000000000008</v>
      </c>
      <c r="L52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359.04000000000008</v>
      </c>
      <c r="M529" s="23"/>
      <c r="N529" s="23" t="s">
        <v>13</v>
      </c>
      <c r="O529" s="23"/>
    </row>
    <row r="530" spans="2:15" ht="11.25" customHeight="1" x14ac:dyDescent="0.25">
      <c r="B530" s="23"/>
      <c r="C530" s="23" t="s">
        <v>459</v>
      </c>
      <c r="D530" s="23" t="s">
        <v>481</v>
      </c>
      <c r="E530" s="23" t="s">
        <v>581</v>
      </c>
      <c r="F530" s="23" t="s">
        <v>46</v>
      </c>
      <c r="G530" s="24">
        <v>63</v>
      </c>
      <c r="H530" s="23">
        <v>104.8</v>
      </c>
      <c r="I530" s="23"/>
      <c r="J530" s="25"/>
      <c r="K53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19597.600000000002</v>
      </c>
      <c r="L53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19597.600000000002</v>
      </c>
      <c r="M530" s="23"/>
      <c r="N530" s="23" t="s">
        <v>13</v>
      </c>
      <c r="O530" s="23"/>
    </row>
    <row r="531" spans="2:15" ht="11.25" customHeight="1" x14ac:dyDescent="0.25">
      <c r="B531" s="23"/>
      <c r="C531" s="23" t="s">
        <v>459</v>
      </c>
      <c r="D531" s="23" t="s">
        <v>614</v>
      </c>
      <c r="E531" s="23" t="s">
        <v>582</v>
      </c>
      <c r="F531" s="23" t="s">
        <v>46</v>
      </c>
      <c r="G531" s="24">
        <v>32</v>
      </c>
      <c r="H531" s="23">
        <v>4.8</v>
      </c>
      <c r="I531" s="23"/>
      <c r="J531" s="25"/>
      <c r="K53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538.56000000000006</v>
      </c>
      <c r="L53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538.56000000000006</v>
      </c>
      <c r="M531" s="23"/>
      <c r="N531" s="23" t="s">
        <v>13</v>
      </c>
      <c r="O531" s="23"/>
    </row>
    <row r="532" spans="2:15" ht="11.25" customHeight="1" x14ac:dyDescent="0.25">
      <c r="B532" s="23"/>
      <c r="C532" s="23" t="s">
        <v>459</v>
      </c>
      <c r="D532" s="23" t="s">
        <v>485</v>
      </c>
      <c r="E532" s="23" t="s">
        <v>583</v>
      </c>
      <c r="F532" s="23" t="s">
        <v>46</v>
      </c>
      <c r="G532" s="24">
        <v>32</v>
      </c>
      <c r="H532" s="23">
        <v>4</v>
      </c>
      <c r="I532" s="23"/>
      <c r="J532" s="25"/>
      <c r="K53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448.80000000000007</v>
      </c>
      <c r="L53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448.80000000000007</v>
      </c>
      <c r="M532" s="23"/>
      <c r="N532" s="23" t="s">
        <v>13</v>
      </c>
      <c r="O532" s="23"/>
    </row>
    <row r="533" spans="2:15" ht="11.25" customHeight="1" x14ac:dyDescent="0.25">
      <c r="B533" s="23"/>
      <c r="C533" s="23" t="s">
        <v>459</v>
      </c>
      <c r="D533" s="23" t="s">
        <v>615</v>
      </c>
      <c r="E533" s="23" t="s">
        <v>584</v>
      </c>
      <c r="F533" s="23" t="s">
        <v>46</v>
      </c>
      <c r="G533" s="24">
        <v>32</v>
      </c>
      <c r="H533" s="23">
        <v>18.8</v>
      </c>
      <c r="I533" s="23"/>
      <c r="J533" s="25"/>
      <c r="K53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2109.3600000000006</v>
      </c>
      <c r="L53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2109.3600000000006</v>
      </c>
      <c r="M533" s="23"/>
      <c r="N533" s="23" t="s">
        <v>13</v>
      </c>
      <c r="O533" s="23"/>
    </row>
    <row r="534" spans="2:15" ht="11.25" customHeight="1" x14ac:dyDescent="0.25">
      <c r="B534" s="23"/>
      <c r="C534" s="23" t="s">
        <v>459</v>
      </c>
      <c r="D534" s="23" t="s">
        <v>494</v>
      </c>
      <c r="E534" s="23" t="s">
        <v>585</v>
      </c>
      <c r="F534" s="23" t="s">
        <v>46</v>
      </c>
      <c r="G534" s="24">
        <v>32</v>
      </c>
      <c r="H534" s="23">
        <v>3.2</v>
      </c>
      <c r="I534" s="23"/>
      <c r="J534" s="25"/>
      <c r="K53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359.04000000000008</v>
      </c>
      <c r="L53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359.04000000000008</v>
      </c>
      <c r="M534" s="23"/>
      <c r="N534" s="23" t="s">
        <v>13</v>
      </c>
      <c r="O534" s="23"/>
    </row>
    <row r="535" spans="2:15" ht="11.25" customHeight="1" x14ac:dyDescent="0.25">
      <c r="B535" s="23"/>
      <c r="C535" s="23" t="s">
        <v>459</v>
      </c>
      <c r="D535" s="23" t="s">
        <v>280</v>
      </c>
      <c r="E535" s="23" t="s">
        <v>586</v>
      </c>
      <c r="F535" s="23" t="s">
        <v>46</v>
      </c>
      <c r="G535" s="24">
        <v>63</v>
      </c>
      <c r="H535" s="23">
        <v>141.9</v>
      </c>
      <c r="I535" s="23"/>
      <c r="J535" s="25"/>
      <c r="K53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26535.300000000007</v>
      </c>
      <c r="L53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26535.300000000007</v>
      </c>
      <c r="M535" s="23"/>
      <c r="N535" s="23" t="s">
        <v>13</v>
      </c>
      <c r="O535" s="23"/>
    </row>
    <row r="536" spans="2:15" ht="11.25" customHeight="1" x14ac:dyDescent="0.25">
      <c r="B536" s="23"/>
      <c r="C536" s="23" t="s">
        <v>459</v>
      </c>
      <c r="D536" s="23" t="s">
        <v>876</v>
      </c>
      <c r="E536" s="23" t="s">
        <v>587</v>
      </c>
      <c r="F536" s="23" t="s">
        <v>46</v>
      </c>
      <c r="G536" s="24">
        <v>63</v>
      </c>
      <c r="H536" s="23">
        <v>31.8</v>
      </c>
      <c r="I536" s="23"/>
      <c r="J536" s="25"/>
      <c r="K53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5946.6000000000013</v>
      </c>
      <c r="L53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5946.6000000000013</v>
      </c>
      <c r="M536" s="23"/>
      <c r="N536" s="23" t="s">
        <v>13</v>
      </c>
      <c r="O536" s="23"/>
    </row>
    <row r="537" spans="2:15" ht="11.25" customHeight="1" x14ac:dyDescent="0.25">
      <c r="B537" s="23"/>
      <c r="C537" s="23" t="s">
        <v>459</v>
      </c>
      <c r="D537" s="23" t="s">
        <v>201</v>
      </c>
      <c r="E537" s="23" t="s">
        <v>588</v>
      </c>
      <c r="F537" s="23" t="s">
        <v>46</v>
      </c>
      <c r="G537" s="24">
        <v>32</v>
      </c>
      <c r="H537" s="23">
        <v>3</v>
      </c>
      <c r="I537" s="23"/>
      <c r="J537" s="25"/>
      <c r="K53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336.6</v>
      </c>
      <c r="L53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336.6</v>
      </c>
      <c r="M537" s="23"/>
      <c r="N537" s="23" t="s">
        <v>13</v>
      </c>
      <c r="O537" s="23"/>
    </row>
    <row r="538" spans="2:15" ht="11.25" customHeight="1" x14ac:dyDescent="0.25">
      <c r="B538" s="23"/>
      <c r="C538" s="23" t="s">
        <v>459</v>
      </c>
      <c r="D538" s="23" t="s">
        <v>616</v>
      </c>
      <c r="E538" s="23" t="s">
        <v>589</v>
      </c>
      <c r="F538" s="23" t="s">
        <v>46</v>
      </c>
      <c r="G538" s="24">
        <v>63</v>
      </c>
      <c r="H538" s="23">
        <v>65.599999999999994</v>
      </c>
      <c r="I538" s="23"/>
      <c r="J538" s="25"/>
      <c r="K53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12267.2</v>
      </c>
      <c r="L53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12267.2</v>
      </c>
      <c r="M538" s="23"/>
      <c r="N538" s="23" t="s">
        <v>13</v>
      </c>
      <c r="O538" s="23"/>
    </row>
    <row r="539" spans="2:15" ht="11.25" customHeight="1" x14ac:dyDescent="0.25">
      <c r="B539" s="23"/>
      <c r="C539" s="23" t="s">
        <v>459</v>
      </c>
      <c r="D539" s="23" t="s">
        <v>877</v>
      </c>
      <c r="E539" s="23" t="s">
        <v>590</v>
      </c>
      <c r="F539" s="23" t="s">
        <v>46</v>
      </c>
      <c r="G539" s="24">
        <v>63</v>
      </c>
      <c r="H539" s="23">
        <v>132.69999999999999</v>
      </c>
      <c r="I539" s="23"/>
      <c r="J539" s="25"/>
      <c r="K53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24814.9</v>
      </c>
      <c r="L53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24814.9</v>
      </c>
      <c r="M539" s="23"/>
      <c r="N539" s="23" t="s">
        <v>13</v>
      </c>
      <c r="O539" s="23"/>
    </row>
    <row r="540" spans="2:15" ht="11.25" customHeight="1" x14ac:dyDescent="0.25">
      <c r="B540" s="23"/>
      <c r="C540" s="23" t="s">
        <v>459</v>
      </c>
      <c r="D540" s="23" t="s">
        <v>201</v>
      </c>
      <c r="E540" s="23" t="s">
        <v>591</v>
      </c>
      <c r="F540" s="23" t="s">
        <v>46</v>
      </c>
      <c r="G540" s="24">
        <v>32</v>
      </c>
      <c r="H540" s="23">
        <v>5.3</v>
      </c>
      <c r="I540" s="23"/>
      <c r="J540" s="25"/>
      <c r="K54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594.66000000000008</v>
      </c>
      <c r="L54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594.66000000000008</v>
      </c>
      <c r="M540" s="23"/>
      <c r="N540" s="23" t="s">
        <v>13</v>
      </c>
      <c r="O540" s="23"/>
    </row>
    <row r="541" spans="2:15" ht="11.25" customHeight="1" x14ac:dyDescent="0.25">
      <c r="B541" s="23"/>
      <c r="C541" s="23" t="s">
        <v>459</v>
      </c>
      <c r="D541" s="23" t="s">
        <v>285</v>
      </c>
      <c r="E541" s="23" t="s">
        <v>592</v>
      </c>
      <c r="F541" s="23" t="s">
        <v>46</v>
      </c>
      <c r="G541" s="24">
        <v>32</v>
      </c>
      <c r="H541" s="23">
        <v>12</v>
      </c>
      <c r="I541" s="23"/>
      <c r="J541" s="25"/>
      <c r="K54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1346.4</v>
      </c>
      <c r="L54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1346.4</v>
      </c>
      <c r="M541" s="23"/>
      <c r="N541" s="23" t="s">
        <v>13</v>
      </c>
      <c r="O541" s="23"/>
    </row>
    <row r="542" spans="2:15" ht="11.25" customHeight="1" x14ac:dyDescent="0.25">
      <c r="B542" s="23"/>
      <c r="C542" s="23" t="s">
        <v>459</v>
      </c>
      <c r="D542" s="23" t="s">
        <v>617</v>
      </c>
      <c r="E542" s="23" t="s">
        <v>593</v>
      </c>
      <c r="F542" s="23" t="s">
        <v>46</v>
      </c>
      <c r="G542" s="24">
        <v>32</v>
      </c>
      <c r="H542" s="23">
        <v>10</v>
      </c>
      <c r="I542" s="23"/>
      <c r="J542" s="25"/>
      <c r="K54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1122.0000000000002</v>
      </c>
      <c r="L54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1122.0000000000002</v>
      </c>
      <c r="M542" s="23"/>
      <c r="N542" s="23" t="s">
        <v>13</v>
      </c>
      <c r="O542" s="23"/>
    </row>
    <row r="543" spans="2:15" ht="11.25" customHeight="1" x14ac:dyDescent="0.25">
      <c r="B543" s="23"/>
      <c r="C543" s="23" t="s">
        <v>459</v>
      </c>
      <c r="D543" s="23" t="s">
        <v>201</v>
      </c>
      <c r="E543" s="23" t="s">
        <v>594</v>
      </c>
      <c r="F543" s="23" t="s">
        <v>46</v>
      </c>
      <c r="G543" s="24">
        <v>32</v>
      </c>
      <c r="H543" s="23">
        <v>8.1999999999999993</v>
      </c>
      <c r="I543" s="23"/>
      <c r="J543" s="25"/>
      <c r="K54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920.04000000000008</v>
      </c>
      <c r="L54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920.04000000000008</v>
      </c>
      <c r="M543" s="23"/>
      <c r="N543" s="23" t="s">
        <v>13</v>
      </c>
      <c r="O543" s="23"/>
    </row>
    <row r="544" spans="2:15" ht="11.25" customHeight="1" x14ac:dyDescent="0.25">
      <c r="B544" s="23"/>
      <c r="C544" s="23" t="s">
        <v>459</v>
      </c>
      <c r="D544" s="23" t="s">
        <v>878</v>
      </c>
      <c r="E544" s="23" t="s">
        <v>595</v>
      </c>
      <c r="F544" s="23" t="s">
        <v>46</v>
      </c>
      <c r="G544" s="24">
        <v>32</v>
      </c>
      <c r="H544" s="23">
        <v>4.45</v>
      </c>
      <c r="I544" s="23"/>
      <c r="J544" s="25"/>
      <c r="K54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499.29000000000008</v>
      </c>
      <c r="L54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499.29000000000008</v>
      </c>
      <c r="M544" s="23"/>
      <c r="N544" s="23" t="s">
        <v>13</v>
      </c>
      <c r="O544" s="23"/>
    </row>
    <row r="545" spans="2:15" ht="11.25" customHeight="1" x14ac:dyDescent="0.25">
      <c r="B545" s="23"/>
      <c r="C545" s="23" t="s">
        <v>459</v>
      </c>
      <c r="D545" s="23" t="s">
        <v>879</v>
      </c>
      <c r="E545" s="23" t="s">
        <v>596</v>
      </c>
      <c r="F545" s="23" t="s">
        <v>46</v>
      </c>
      <c r="G545" s="24">
        <v>32</v>
      </c>
      <c r="H545" s="23">
        <v>4.45</v>
      </c>
      <c r="I545" s="23"/>
      <c r="J545" s="25"/>
      <c r="K54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499.29000000000008</v>
      </c>
      <c r="L54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499.29000000000008</v>
      </c>
      <c r="M545" s="23"/>
      <c r="N545" s="23" t="s">
        <v>13</v>
      </c>
      <c r="O545" s="23"/>
    </row>
    <row r="546" spans="2:15" ht="11.25" customHeight="1" x14ac:dyDescent="0.25">
      <c r="B546" s="23"/>
      <c r="C546" s="23" t="s">
        <v>459</v>
      </c>
      <c r="D546" s="23" t="s">
        <v>201</v>
      </c>
      <c r="E546" s="23" t="s">
        <v>597</v>
      </c>
      <c r="F546" s="23" t="s">
        <v>46</v>
      </c>
      <c r="G546" s="24">
        <v>32</v>
      </c>
      <c r="H546" s="23">
        <v>12.5</v>
      </c>
      <c r="I546" s="23"/>
      <c r="J546" s="25"/>
      <c r="K54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1402.5000000000002</v>
      </c>
      <c r="L54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1402.5000000000002</v>
      </c>
      <c r="M546" s="23"/>
      <c r="N546" s="23" t="s">
        <v>13</v>
      </c>
      <c r="O546" s="23"/>
    </row>
    <row r="547" spans="2:15" ht="11.25" customHeight="1" x14ac:dyDescent="0.25">
      <c r="B547" s="23"/>
      <c r="C547" s="23" t="s">
        <v>459</v>
      </c>
      <c r="D547" s="23" t="s">
        <v>880</v>
      </c>
      <c r="E547" s="23" t="s">
        <v>598</v>
      </c>
      <c r="F547" s="23" t="s">
        <v>46</v>
      </c>
      <c r="G547" s="24">
        <v>32</v>
      </c>
      <c r="H547" s="23">
        <v>10.5</v>
      </c>
      <c r="I547" s="23"/>
      <c r="J547" s="25"/>
      <c r="K54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1178.1000000000001</v>
      </c>
      <c r="L54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1178.1000000000001</v>
      </c>
      <c r="M547" s="23"/>
      <c r="N547" s="23" t="s">
        <v>13</v>
      </c>
      <c r="O547" s="23"/>
    </row>
    <row r="548" spans="2:15" ht="11.25" customHeight="1" x14ac:dyDescent="0.25">
      <c r="B548" s="23"/>
      <c r="C548" s="23" t="s">
        <v>459</v>
      </c>
      <c r="D548" s="23" t="s">
        <v>618</v>
      </c>
      <c r="E548" s="23" t="s">
        <v>599</v>
      </c>
      <c r="F548" s="23" t="s">
        <v>46</v>
      </c>
      <c r="G548" s="24">
        <v>32</v>
      </c>
      <c r="H548" s="23">
        <v>14.8</v>
      </c>
      <c r="I548" s="23"/>
      <c r="J548" s="25"/>
      <c r="K54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1660.5600000000004</v>
      </c>
      <c r="L54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1660.5600000000004</v>
      </c>
      <c r="M548" s="23"/>
      <c r="N548" s="23" t="s">
        <v>13</v>
      </c>
      <c r="O548" s="23"/>
    </row>
    <row r="549" spans="2:15" ht="11.25" customHeight="1" x14ac:dyDescent="0.25">
      <c r="B549" s="23"/>
      <c r="C549" s="23" t="s">
        <v>459</v>
      </c>
      <c r="D549" s="23" t="s">
        <v>201</v>
      </c>
      <c r="E549" s="23" t="s">
        <v>600</v>
      </c>
      <c r="F549" s="23" t="s">
        <v>46</v>
      </c>
      <c r="G549" s="24">
        <v>32</v>
      </c>
      <c r="H549" s="23">
        <v>47.5</v>
      </c>
      <c r="I549" s="23"/>
      <c r="J549" s="25"/>
      <c r="K54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5329.5000000000009</v>
      </c>
      <c r="L54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5329.5000000000009</v>
      </c>
      <c r="M549" s="23"/>
      <c r="N549" s="23" t="s">
        <v>13</v>
      </c>
      <c r="O549" s="23"/>
    </row>
    <row r="550" spans="2:15" ht="11.25" customHeight="1" x14ac:dyDescent="0.25">
      <c r="B550" s="23"/>
      <c r="C550" s="23" t="s">
        <v>459</v>
      </c>
      <c r="D550" s="23" t="s">
        <v>285</v>
      </c>
      <c r="E550" s="23" t="s">
        <v>601</v>
      </c>
      <c r="F550" s="23" t="s">
        <v>46</v>
      </c>
      <c r="G550" s="24">
        <v>32</v>
      </c>
      <c r="H550" s="23">
        <v>26.9</v>
      </c>
      <c r="I550" s="23"/>
      <c r="J550" s="25"/>
      <c r="K55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3018.1800000000003</v>
      </c>
      <c r="L55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3018.1800000000003</v>
      </c>
      <c r="M550" s="23"/>
      <c r="N550" s="23" t="s">
        <v>13</v>
      </c>
      <c r="O550" s="23"/>
    </row>
    <row r="551" spans="2:15" ht="11.25" customHeight="1" x14ac:dyDescent="0.25">
      <c r="B551" s="23"/>
      <c r="C551" s="23" t="s">
        <v>459</v>
      </c>
      <c r="D551" s="23" t="s">
        <v>619</v>
      </c>
      <c r="E551" s="23" t="s">
        <v>602</v>
      </c>
      <c r="F551" s="23" t="s">
        <v>46</v>
      </c>
      <c r="G551" s="24">
        <v>32</v>
      </c>
      <c r="H551" s="23">
        <v>6.5</v>
      </c>
      <c r="I551" s="23"/>
      <c r="J551" s="25"/>
      <c r="K55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729.30000000000007</v>
      </c>
      <c r="L55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729.30000000000007</v>
      </c>
      <c r="M551" s="23"/>
      <c r="N551" s="23" t="s">
        <v>13</v>
      </c>
      <c r="O551" s="23"/>
    </row>
    <row r="552" spans="2:15" ht="11.25" customHeight="1" x14ac:dyDescent="0.25">
      <c r="B552" s="23"/>
      <c r="C552" s="23" t="s">
        <v>459</v>
      </c>
      <c r="D552" s="23" t="s">
        <v>881</v>
      </c>
      <c r="E552" s="23" t="s">
        <v>603</v>
      </c>
      <c r="F552" s="23" t="s">
        <v>46</v>
      </c>
      <c r="G552" s="24">
        <v>32</v>
      </c>
      <c r="H552" s="23">
        <v>4</v>
      </c>
      <c r="I552" s="23"/>
      <c r="J552" s="25"/>
      <c r="K55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448.80000000000007</v>
      </c>
      <c r="L55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448.80000000000007</v>
      </c>
      <c r="M552" s="23"/>
      <c r="N552" s="23" t="s">
        <v>13</v>
      </c>
      <c r="O552" s="23"/>
    </row>
    <row r="553" spans="2:15" ht="11.25" customHeight="1" x14ac:dyDescent="0.25">
      <c r="B553" s="23"/>
      <c r="C553" s="23" t="s">
        <v>539</v>
      </c>
      <c r="D553" s="23" t="s">
        <v>632</v>
      </c>
      <c r="E553" s="23" t="s">
        <v>604</v>
      </c>
      <c r="F553" s="23" t="s">
        <v>46</v>
      </c>
      <c r="G553" s="24">
        <v>32</v>
      </c>
      <c r="H553" s="23">
        <v>5.3</v>
      </c>
      <c r="I553" s="23"/>
      <c r="J553" s="25"/>
      <c r="K55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594.66000000000008</v>
      </c>
      <c r="L55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594.66000000000008</v>
      </c>
      <c r="M553" s="23"/>
      <c r="N553" s="23" t="s">
        <v>13</v>
      </c>
      <c r="O553" s="23"/>
    </row>
    <row r="554" spans="2:15" ht="11.25" customHeight="1" x14ac:dyDescent="0.25">
      <c r="B554" s="23"/>
      <c r="C554" s="23" t="s">
        <v>539</v>
      </c>
      <c r="D554" s="23" t="s">
        <v>632</v>
      </c>
      <c r="E554" s="23" t="s">
        <v>605</v>
      </c>
      <c r="F554" s="23" t="s">
        <v>46</v>
      </c>
      <c r="G554" s="24">
        <v>63</v>
      </c>
      <c r="H554" s="23">
        <v>126.3</v>
      </c>
      <c r="I554" s="23"/>
      <c r="J554" s="25"/>
      <c r="K55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23618.100000000002</v>
      </c>
      <c r="L55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23618.100000000002</v>
      </c>
      <c r="M554" s="23"/>
      <c r="N554" s="23" t="s">
        <v>13</v>
      </c>
      <c r="O554" s="23"/>
    </row>
    <row r="555" spans="2:15" ht="11.25" customHeight="1" x14ac:dyDescent="0.25">
      <c r="B555" s="23"/>
      <c r="C555" s="23" t="s">
        <v>539</v>
      </c>
      <c r="D555" s="23" t="s">
        <v>632</v>
      </c>
      <c r="E555" s="23" t="s">
        <v>606</v>
      </c>
      <c r="F555" s="23" t="s">
        <v>46</v>
      </c>
      <c r="G555" s="24">
        <v>63</v>
      </c>
      <c r="H555" s="23">
        <v>54.5</v>
      </c>
      <c r="I555" s="23"/>
      <c r="J555" s="25"/>
      <c r="K55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10191.500000000002</v>
      </c>
      <c r="L55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10191.500000000002</v>
      </c>
      <c r="M555" s="23"/>
      <c r="N555" s="23" t="s">
        <v>13</v>
      </c>
      <c r="O555" s="23"/>
    </row>
    <row r="556" spans="2:15" ht="11.25" customHeight="1" x14ac:dyDescent="0.25">
      <c r="B556" s="23"/>
      <c r="C556" s="23" t="s">
        <v>539</v>
      </c>
      <c r="D556" s="23" t="s">
        <v>632</v>
      </c>
      <c r="E556" s="23" t="s">
        <v>607</v>
      </c>
      <c r="F556" s="23" t="s">
        <v>46</v>
      </c>
      <c r="G556" s="24">
        <v>32</v>
      </c>
      <c r="H556" s="23">
        <v>6.8</v>
      </c>
      <c r="I556" s="23"/>
      <c r="J556" s="25"/>
      <c r="K55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762.96000000000015</v>
      </c>
      <c r="L55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762.96000000000015</v>
      </c>
      <c r="M556" s="23"/>
      <c r="N556" s="23" t="s">
        <v>13</v>
      </c>
      <c r="O556" s="23"/>
    </row>
    <row r="557" spans="2:15" ht="11.25" customHeight="1" x14ac:dyDescent="0.25">
      <c r="B557" s="23"/>
      <c r="C557" s="23" t="s">
        <v>539</v>
      </c>
      <c r="D557" s="23" t="s">
        <v>633</v>
      </c>
      <c r="E557" s="23" t="s">
        <v>608</v>
      </c>
      <c r="F557" s="23" t="s">
        <v>46</v>
      </c>
      <c r="G557" s="24">
        <v>63</v>
      </c>
      <c r="H557" s="23">
        <v>103.5</v>
      </c>
      <c r="I557" s="23"/>
      <c r="J557" s="25"/>
      <c r="K55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19354.500000000004</v>
      </c>
      <c r="L55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19354.500000000004</v>
      </c>
      <c r="M557" s="23"/>
      <c r="N557" s="23" t="s">
        <v>13</v>
      </c>
      <c r="O557" s="23"/>
    </row>
    <row r="558" spans="2:15" ht="11.25" customHeight="1" x14ac:dyDescent="0.25">
      <c r="B558" s="23"/>
      <c r="C558" s="23" t="s">
        <v>459</v>
      </c>
      <c r="D558" s="23" t="s">
        <v>620</v>
      </c>
      <c r="E558" s="23" t="s">
        <v>225</v>
      </c>
      <c r="F558" s="23" t="s">
        <v>46</v>
      </c>
      <c r="G558" s="24">
        <v>63</v>
      </c>
      <c r="H558" s="23">
        <v>2172.6999999999998</v>
      </c>
      <c r="I558" s="23"/>
      <c r="J558" s="25"/>
      <c r="K55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406294.9</v>
      </c>
      <c r="L55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406294.9</v>
      </c>
      <c r="M558" s="23"/>
      <c r="N558" s="23" t="s">
        <v>13</v>
      </c>
      <c r="O558" s="23"/>
    </row>
    <row r="559" spans="2:15" ht="11.25" customHeight="1" x14ac:dyDescent="0.25">
      <c r="B559" s="23"/>
      <c r="C559" s="23" t="s">
        <v>459</v>
      </c>
      <c r="D559" s="23" t="s">
        <v>637</v>
      </c>
      <c r="E559" s="23" t="s">
        <v>225</v>
      </c>
      <c r="F559" s="23" t="s">
        <v>46</v>
      </c>
      <c r="G559" s="24">
        <v>63</v>
      </c>
      <c r="H559" s="23">
        <v>569</v>
      </c>
      <c r="I559" s="23"/>
      <c r="J559" s="25"/>
      <c r="K55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106403.00000000001</v>
      </c>
      <c r="L55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106403.00000000001</v>
      </c>
      <c r="M559" s="23"/>
      <c r="N559" s="23" t="s">
        <v>13</v>
      </c>
      <c r="O559" s="23"/>
    </row>
    <row r="560" spans="2:15" ht="11.25" customHeight="1" x14ac:dyDescent="0.25">
      <c r="B560" s="23"/>
      <c r="C560" s="23" t="s">
        <v>459</v>
      </c>
      <c r="D560" s="23" t="s">
        <v>551</v>
      </c>
      <c r="E560" s="23" t="s">
        <v>223</v>
      </c>
      <c r="F560" s="23" t="s">
        <v>46</v>
      </c>
      <c r="G560" s="24">
        <v>110</v>
      </c>
      <c r="H560" s="23">
        <v>108</v>
      </c>
      <c r="I560" s="23"/>
      <c r="J560" s="25"/>
      <c r="K56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32313.600000000006</v>
      </c>
      <c r="L56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32313.600000000006</v>
      </c>
      <c r="M560" s="23"/>
      <c r="N560" s="23" t="s">
        <v>13</v>
      </c>
      <c r="O560" s="23"/>
    </row>
    <row r="561" spans="2:15" ht="11.25" customHeight="1" x14ac:dyDescent="0.25">
      <c r="B561" s="23"/>
      <c r="C561" s="23" t="s">
        <v>459</v>
      </c>
      <c r="D561" s="23" t="s">
        <v>621</v>
      </c>
      <c r="E561" s="23" t="s">
        <v>225</v>
      </c>
      <c r="F561" s="23" t="s">
        <v>46</v>
      </c>
      <c r="G561" s="24">
        <v>63</v>
      </c>
      <c r="H561" s="23">
        <v>192</v>
      </c>
      <c r="I561" s="23"/>
      <c r="J561" s="25"/>
      <c r="K56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35904.000000000007</v>
      </c>
      <c r="L56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35904.000000000007</v>
      </c>
      <c r="M561" s="23"/>
      <c r="N561" s="23" t="s">
        <v>13</v>
      </c>
      <c r="O561" s="23"/>
    </row>
    <row r="562" spans="2:15" ht="11.25" customHeight="1" x14ac:dyDescent="0.25">
      <c r="B562" s="23"/>
      <c r="C562" s="23" t="s">
        <v>459</v>
      </c>
      <c r="D562" s="23" t="s">
        <v>289</v>
      </c>
      <c r="E562" s="23" t="s">
        <v>622</v>
      </c>
      <c r="F562" s="23" t="s">
        <v>46</v>
      </c>
      <c r="G562" s="24">
        <v>32</v>
      </c>
      <c r="H562" s="23">
        <v>4.5</v>
      </c>
      <c r="I562" s="23"/>
      <c r="J562" s="25"/>
      <c r="K56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504.90000000000009</v>
      </c>
      <c r="L56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504.90000000000009</v>
      </c>
      <c r="M562" s="23"/>
      <c r="N562" s="23" t="s">
        <v>13</v>
      </c>
      <c r="O562" s="23"/>
    </row>
    <row r="563" spans="2:15" ht="11.25" customHeight="1" x14ac:dyDescent="0.25">
      <c r="B563" s="23"/>
      <c r="C563" s="23" t="s">
        <v>459</v>
      </c>
      <c r="D563" s="23" t="s">
        <v>630</v>
      </c>
      <c r="E563" s="23" t="s">
        <v>623</v>
      </c>
      <c r="F563" s="23" t="s">
        <v>46</v>
      </c>
      <c r="G563" s="24">
        <v>32</v>
      </c>
      <c r="H563" s="23">
        <v>3.5</v>
      </c>
      <c r="I563" s="23"/>
      <c r="J563" s="25"/>
      <c r="K56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392.70000000000005</v>
      </c>
      <c r="L56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392.70000000000005</v>
      </c>
      <c r="M563" s="23"/>
      <c r="N563" s="23" t="s">
        <v>13</v>
      </c>
      <c r="O563" s="23"/>
    </row>
    <row r="564" spans="2:15" ht="11.25" customHeight="1" x14ac:dyDescent="0.25">
      <c r="B564" s="23"/>
      <c r="C564" s="23" t="s">
        <v>459</v>
      </c>
      <c r="D564" s="23" t="s">
        <v>631</v>
      </c>
      <c r="E564" s="23" t="s">
        <v>624</v>
      </c>
      <c r="F564" s="23" t="s">
        <v>46</v>
      </c>
      <c r="G564" s="24">
        <v>63</v>
      </c>
      <c r="H564" s="23">
        <v>165.7</v>
      </c>
      <c r="I564" s="23"/>
      <c r="J564" s="25"/>
      <c r="K56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30985.9</v>
      </c>
      <c r="L56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30985.9</v>
      </c>
      <c r="M564" s="23"/>
      <c r="N564" s="23" t="s">
        <v>13</v>
      </c>
      <c r="O564" s="23"/>
    </row>
    <row r="565" spans="2:15" ht="11.25" customHeight="1" x14ac:dyDescent="0.25">
      <c r="B565" s="23"/>
      <c r="C565" s="23" t="s">
        <v>459</v>
      </c>
      <c r="D565" s="23" t="s">
        <v>538</v>
      </c>
      <c r="E565" s="23" t="s">
        <v>625</v>
      </c>
      <c r="F565" s="23" t="s">
        <v>46</v>
      </c>
      <c r="G565" s="24">
        <v>32</v>
      </c>
      <c r="H565" s="23">
        <v>7.8</v>
      </c>
      <c r="I565" s="23"/>
      <c r="J565" s="25"/>
      <c r="K56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875.16000000000008</v>
      </c>
      <c r="L56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875.16000000000008</v>
      </c>
      <c r="M565" s="23"/>
      <c r="N565" s="23" t="s">
        <v>13</v>
      </c>
      <c r="O565" s="23"/>
    </row>
    <row r="566" spans="2:15" ht="11.25" customHeight="1" x14ac:dyDescent="0.25">
      <c r="B566" s="23"/>
      <c r="C566" s="23" t="s">
        <v>459</v>
      </c>
      <c r="D566" s="23" t="s">
        <v>538</v>
      </c>
      <c r="E566" s="23" t="s">
        <v>626</v>
      </c>
      <c r="F566" s="23" t="s">
        <v>46</v>
      </c>
      <c r="G566" s="24">
        <v>32</v>
      </c>
      <c r="H566" s="23">
        <v>5.5</v>
      </c>
      <c r="I566" s="23"/>
      <c r="J566" s="25"/>
      <c r="K56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617.10000000000014</v>
      </c>
      <c r="L56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617.10000000000014</v>
      </c>
      <c r="M566" s="23"/>
      <c r="N566" s="23" t="s">
        <v>13</v>
      </c>
      <c r="O566" s="23"/>
    </row>
    <row r="567" spans="2:15" ht="11.25" customHeight="1" x14ac:dyDescent="0.25">
      <c r="B567" s="23"/>
      <c r="C567" s="23" t="s">
        <v>459</v>
      </c>
      <c r="D567" s="23" t="s">
        <v>485</v>
      </c>
      <c r="E567" s="23" t="s">
        <v>627</v>
      </c>
      <c r="F567" s="23" t="s">
        <v>46</v>
      </c>
      <c r="G567" s="24">
        <v>32</v>
      </c>
      <c r="H567" s="23">
        <v>27.7</v>
      </c>
      <c r="I567" s="23"/>
      <c r="J567" s="25"/>
      <c r="K56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3107.9400000000005</v>
      </c>
      <c r="L56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3107.9400000000005</v>
      </c>
      <c r="M567" s="23"/>
      <c r="N567" s="23" t="s">
        <v>13</v>
      </c>
      <c r="O567" s="23"/>
    </row>
    <row r="568" spans="2:15" ht="11.25" customHeight="1" x14ac:dyDescent="0.25">
      <c r="B568" s="23"/>
      <c r="C568" s="23" t="s">
        <v>459</v>
      </c>
      <c r="D568" s="23" t="s">
        <v>255</v>
      </c>
      <c r="E568" s="23" t="s">
        <v>628</v>
      </c>
      <c r="F568" s="23" t="s">
        <v>46</v>
      </c>
      <c r="G568" s="24">
        <v>32</v>
      </c>
      <c r="H568" s="23">
        <v>12.1</v>
      </c>
      <c r="I568" s="23"/>
      <c r="J568" s="25"/>
      <c r="K56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1357.6200000000001</v>
      </c>
      <c r="L56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1357.6200000000001</v>
      </c>
      <c r="M568" s="23"/>
      <c r="N568" s="23" t="s">
        <v>13</v>
      </c>
      <c r="O568" s="23"/>
    </row>
    <row r="569" spans="2:15" ht="11.25" customHeight="1" x14ac:dyDescent="0.25">
      <c r="B569" s="23"/>
      <c r="C569" s="23" t="s">
        <v>459</v>
      </c>
      <c r="D569" s="23" t="s">
        <v>492</v>
      </c>
      <c r="E569" s="23" t="s">
        <v>629</v>
      </c>
      <c r="F569" s="23" t="s">
        <v>46</v>
      </c>
      <c r="G569" s="24">
        <v>32</v>
      </c>
      <c r="H569" s="23">
        <v>7.75</v>
      </c>
      <c r="I569" s="23"/>
      <c r="J569" s="25"/>
      <c r="K56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869.55000000000018</v>
      </c>
      <c r="L56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869.55000000000018</v>
      </c>
      <c r="M569" s="23"/>
      <c r="N569" s="23" t="s">
        <v>13</v>
      </c>
      <c r="O569" s="23"/>
    </row>
    <row r="570" spans="2:15" ht="11.25" customHeight="1" x14ac:dyDescent="0.25">
      <c r="B570" s="23"/>
      <c r="C570" s="23" t="s">
        <v>459</v>
      </c>
      <c r="D570" s="23" t="s">
        <v>638</v>
      </c>
      <c r="E570" s="23" t="s">
        <v>225</v>
      </c>
      <c r="F570" s="23" t="s">
        <v>46</v>
      </c>
      <c r="G570" s="24">
        <v>63</v>
      </c>
      <c r="H570" s="23">
        <v>275</v>
      </c>
      <c r="I570" s="23"/>
      <c r="J570" s="25"/>
      <c r="K57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51425.000000000007</v>
      </c>
      <c r="L57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51425.000000000007</v>
      </c>
      <c r="M570" s="23"/>
      <c r="N570" s="23" t="s">
        <v>13</v>
      </c>
      <c r="O570" s="23"/>
    </row>
    <row r="571" spans="2:15" ht="11.25" customHeight="1" x14ac:dyDescent="0.25">
      <c r="B571" s="23"/>
      <c r="C571" s="23" t="s">
        <v>216</v>
      </c>
      <c r="D571" s="23" t="s">
        <v>635</v>
      </c>
      <c r="E571" s="23" t="s">
        <v>636</v>
      </c>
      <c r="F571" s="23" t="s">
        <v>12</v>
      </c>
      <c r="G571" s="24">
        <v>6</v>
      </c>
      <c r="H571" s="23">
        <v>8286.6999999999989</v>
      </c>
      <c r="I571" s="23"/>
      <c r="J571" s="25"/>
      <c r="K57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5392652.892</v>
      </c>
      <c r="L57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5392652.892</v>
      </c>
      <c r="M571" s="23"/>
      <c r="N571" s="23" t="s">
        <v>13</v>
      </c>
      <c r="O571" s="23"/>
    </row>
    <row r="572" spans="2:15" ht="11.25" customHeight="1" x14ac:dyDescent="0.25">
      <c r="B572" s="23"/>
      <c r="C572" s="23" t="s">
        <v>459</v>
      </c>
      <c r="D572" s="23" t="s">
        <v>640</v>
      </c>
      <c r="E572" s="23" t="s">
        <v>225</v>
      </c>
      <c r="F572" s="23" t="s">
        <v>46</v>
      </c>
      <c r="G572" s="24">
        <v>63</v>
      </c>
      <c r="H572" s="23">
        <v>205.69</v>
      </c>
      <c r="I572" s="23"/>
      <c r="J572" s="25"/>
      <c r="K57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38464.030000000006</v>
      </c>
      <c r="L57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38464.030000000006</v>
      </c>
      <c r="M572" s="23"/>
      <c r="N572" s="23" t="s">
        <v>13</v>
      </c>
      <c r="O572" s="23"/>
    </row>
    <row r="573" spans="2:15" ht="11.25" customHeight="1" x14ac:dyDescent="0.25">
      <c r="B573" s="23"/>
      <c r="C573" s="23" t="s">
        <v>459</v>
      </c>
      <c r="D573" s="23" t="s">
        <v>641</v>
      </c>
      <c r="E573" s="23" t="s">
        <v>223</v>
      </c>
      <c r="F573" s="23" t="s">
        <v>46</v>
      </c>
      <c r="G573" s="24">
        <v>110</v>
      </c>
      <c r="H573" s="23">
        <v>555</v>
      </c>
      <c r="I573" s="23"/>
      <c r="J573" s="25"/>
      <c r="K57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166056.00000000003</v>
      </c>
      <c r="L57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166056.00000000003</v>
      </c>
      <c r="M573" s="23"/>
      <c r="N573" s="23" t="s">
        <v>13</v>
      </c>
      <c r="O573" s="23"/>
    </row>
    <row r="574" spans="2:15" ht="11.25" customHeight="1" x14ac:dyDescent="0.25">
      <c r="B574" s="23"/>
      <c r="C574" s="23" t="s">
        <v>459</v>
      </c>
      <c r="D574" s="23" t="s">
        <v>642</v>
      </c>
      <c r="E574" s="23" t="s">
        <v>225</v>
      </c>
      <c r="F574" s="23" t="s">
        <v>46</v>
      </c>
      <c r="G574" s="24">
        <v>63</v>
      </c>
      <c r="H574" s="23">
        <v>275</v>
      </c>
      <c r="I574" s="23"/>
      <c r="J574" s="25"/>
      <c r="K57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51425.000000000007</v>
      </c>
      <c r="L57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51425.000000000007</v>
      </c>
      <c r="M574" s="23"/>
      <c r="N574" s="23" t="s">
        <v>13</v>
      </c>
      <c r="O574" s="23"/>
    </row>
    <row r="575" spans="2:15" ht="11.25" customHeight="1" x14ac:dyDescent="0.25">
      <c r="B575" s="23"/>
      <c r="C575" s="23" t="s">
        <v>459</v>
      </c>
      <c r="D575" s="23" t="s">
        <v>643</v>
      </c>
      <c r="E575" s="23" t="s">
        <v>225</v>
      </c>
      <c r="F575" s="23" t="s">
        <v>46</v>
      </c>
      <c r="G575" s="24">
        <v>63</v>
      </c>
      <c r="H575" s="23">
        <v>964.87</v>
      </c>
      <c r="I575" s="23"/>
      <c r="J575" s="25"/>
      <c r="K57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180430.69000000003</v>
      </c>
      <c r="L57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180430.69000000003</v>
      </c>
      <c r="M575" s="23"/>
      <c r="N575" s="23" t="s">
        <v>13</v>
      </c>
      <c r="O575" s="23"/>
    </row>
    <row r="576" spans="2:15" ht="11.25" customHeight="1" x14ac:dyDescent="0.25">
      <c r="B576" s="23"/>
      <c r="C576" s="23" t="s">
        <v>459</v>
      </c>
      <c r="D576" s="23" t="s">
        <v>644</v>
      </c>
      <c r="E576" s="23" t="s">
        <v>223</v>
      </c>
      <c r="F576" s="23" t="s">
        <v>46</v>
      </c>
      <c r="G576" s="24">
        <v>110</v>
      </c>
      <c r="H576" s="23">
        <v>441.3</v>
      </c>
      <c r="I576" s="23"/>
      <c r="J576" s="25"/>
      <c r="K57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132036.96000000002</v>
      </c>
      <c r="L57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132036.96000000002</v>
      </c>
      <c r="M576" s="23"/>
      <c r="N576" s="23" t="s">
        <v>13</v>
      </c>
      <c r="O576" s="23"/>
    </row>
    <row r="577" spans="2:15" ht="11.25" customHeight="1" x14ac:dyDescent="0.25">
      <c r="B577" s="23"/>
      <c r="C577" s="23" t="s">
        <v>459</v>
      </c>
      <c r="D577" s="23" t="s">
        <v>645</v>
      </c>
      <c r="E577" s="23" t="s">
        <v>225</v>
      </c>
      <c r="F577" s="23" t="s">
        <v>46</v>
      </c>
      <c r="G577" s="24">
        <v>63</v>
      </c>
      <c r="H577" s="23">
        <v>1085.3</v>
      </c>
      <c r="I577" s="23"/>
      <c r="J577" s="25"/>
      <c r="K57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202951.10000000003</v>
      </c>
      <c r="L57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202951.10000000003</v>
      </c>
      <c r="M577" s="23"/>
      <c r="N577" s="23" t="s">
        <v>13</v>
      </c>
      <c r="O577" s="23"/>
    </row>
    <row r="578" spans="2:15" ht="11.25" customHeight="1" x14ac:dyDescent="0.25">
      <c r="B578" s="23"/>
      <c r="C578" s="23" t="s">
        <v>459</v>
      </c>
      <c r="D578" s="23" t="s">
        <v>646</v>
      </c>
      <c r="E578" s="23" t="s">
        <v>223</v>
      </c>
      <c r="F578" s="23" t="s">
        <v>46</v>
      </c>
      <c r="G578" s="24">
        <v>110</v>
      </c>
      <c r="H578" s="23">
        <v>896</v>
      </c>
      <c r="I578" s="23"/>
      <c r="J578" s="25"/>
      <c r="K57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268083.20000000007</v>
      </c>
      <c r="L57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268083.20000000007</v>
      </c>
      <c r="M578" s="23"/>
      <c r="N578" s="23" t="s">
        <v>13</v>
      </c>
      <c r="O578" s="23"/>
    </row>
    <row r="579" spans="2:15" ht="11.25" customHeight="1" x14ac:dyDescent="0.25">
      <c r="B579" s="23"/>
      <c r="C579" s="23" t="s">
        <v>459</v>
      </c>
      <c r="D579" s="23" t="s">
        <v>647</v>
      </c>
      <c r="E579" s="23" t="s">
        <v>225</v>
      </c>
      <c r="F579" s="23" t="s">
        <v>46</v>
      </c>
      <c r="G579" s="24">
        <v>63</v>
      </c>
      <c r="H579" s="23">
        <v>2172.7000000000003</v>
      </c>
      <c r="I579" s="23"/>
      <c r="J579" s="25"/>
      <c r="K57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406294.90000000014</v>
      </c>
      <c r="L57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406294.90000000014</v>
      </c>
      <c r="M579" s="23"/>
      <c r="N579" s="23" t="s">
        <v>13</v>
      </c>
      <c r="O579" s="23"/>
    </row>
    <row r="580" spans="2:15" ht="11.25" customHeight="1" x14ac:dyDescent="0.25">
      <c r="B580" s="23"/>
      <c r="C580" s="23" t="s">
        <v>459</v>
      </c>
      <c r="D580" s="23" t="s">
        <v>648</v>
      </c>
      <c r="E580" s="23" t="s">
        <v>223</v>
      </c>
      <c r="F580" s="23" t="s">
        <v>46</v>
      </c>
      <c r="G580" s="24">
        <v>110</v>
      </c>
      <c r="H580" s="23">
        <v>577.4</v>
      </c>
      <c r="I580" s="23"/>
      <c r="J580" s="25"/>
      <c r="K58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172758.08000000002</v>
      </c>
      <c r="L58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172758.08000000002</v>
      </c>
      <c r="M580" s="23"/>
      <c r="N580" s="23" t="s">
        <v>13</v>
      </c>
      <c r="O580" s="23"/>
    </row>
    <row r="581" spans="2:15" ht="11.25" customHeight="1" x14ac:dyDescent="0.25">
      <c r="B581" s="23"/>
      <c r="C581" s="23" t="s">
        <v>459</v>
      </c>
      <c r="D581" s="23" t="s">
        <v>637</v>
      </c>
      <c r="E581" s="23" t="s">
        <v>225</v>
      </c>
      <c r="F581" s="23" t="s">
        <v>46</v>
      </c>
      <c r="G581" s="24">
        <v>63</v>
      </c>
      <c r="H581" s="23">
        <v>687.5</v>
      </c>
      <c r="I581" s="23"/>
      <c r="J581" s="25"/>
      <c r="K58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128562.50000000001</v>
      </c>
      <c r="L58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128562.50000000001</v>
      </c>
      <c r="M581" s="23"/>
      <c r="N581" s="23" t="s">
        <v>13</v>
      </c>
      <c r="O581" s="23"/>
    </row>
    <row r="582" spans="2:15" x14ac:dyDescent="0.25">
      <c r="B582" s="23"/>
      <c r="C582" s="23" t="s">
        <v>459</v>
      </c>
      <c r="D582" s="23" t="s">
        <v>649</v>
      </c>
      <c r="E582" s="23" t="s">
        <v>225</v>
      </c>
      <c r="F582" s="23" t="s">
        <v>46</v>
      </c>
      <c r="G582" s="24">
        <v>63</v>
      </c>
      <c r="H582" s="23">
        <v>1112.26</v>
      </c>
      <c r="I582" s="23"/>
      <c r="J582" s="25"/>
      <c r="K58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207992.62000000002</v>
      </c>
      <c r="L58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207992.62000000002</v>
      </c>
      <c r="M582" s="23"/>
      <c r="N582" s="23" t="s">
        <v>13</v>
      </c>
      <c r="O582" s="23"/>
    </row>
    <row r="583" spans="2:15" x14ac:dyDescent="0.25">
      <c r="B583" s="23"/>
      <c r="C583" s="23" t="s">
        <v>459</v>
      </c>
      <c r="D583" s="23" t="s">
        <v>650</v>
      </c>
      <c r="E583" s="23" t="s">
        <v>225</v>
      </c>
      <c r="F583" s="23" t="s">
        <v>46</v>
      </c>
      <c r="G583" s="24">
        <v>63</v>
      </c>
      <c r="H583" s="23">
        <v>927</v>
      </c>
      <c r="I583" s="23"/>
      <c r="J583" s="25"/>
      <c r="K58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173349.00000000003</v>
      </c>
      <c r="L58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173349.00000000003</v>
      </c>
      <c r="M583" s="23"/>
      <c r="N583" s="23" t="s">
        <v>13</v>
      </c>
      <c r="O583" s="23"/>
    </row>
    <row r="584" spans="2:15" x14ac:dyDescent="0.25">
      <c r="B584" s="23"/>
      <c r="C584" s="23" t="s">
        <v>459</v>
      </c>
      <c r="D584" s="23" t="s">
        <v>551</v>
      </c>
      <c r="E584" s="23" t="s">
        <v>223</v>
      </c>
      <c r="F584" s="23" t="s">
        <v>46</v>
      </c>
      <c r="G584" s="24">
        <v>110</v>
      </c>
      <c r="H584" s="23">
        <v>108</v>
      </c>
      <c r="I584" s="23"/>
      <c r="J584" s="25"/>
      <c r="K58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32313.600000000006</v>
      </c>
      <c r="L58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32313.600000000006</v>
      </c>
      <c r="M584" s="23"/>
      <c r="N584" s="23" t="s">
        <v>13</v>
      </c>
      <c r="O584" s="23"/>
    </row>
    <row r="585" spans="2:15" x14ac:dyDescent="0.25">
      <c r="B585" s="23"/>
      <c r="C585" s="23" t="s">
        <v>459</v>
      </c>
      <c r="D585" s="23" t="s">
        <v>630</v>
      </c>
      <c r="E585" s="23" t="s">
        <v>225</v>
      </c>
      <c r="F585" s="23" t="s">
        <v>46</v>
      </c>
      <c r="G585" s="24">
        <v>63</v>
      </c>
      <c r="H585" s="23">
        <v>192</v>
      </c>
      <c r="I585" s="23"/>
      <c r="J585" s="25"/>
      <c r="K58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35904.000000000007</v>
      </c>
      <c r="L58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35904.000000000007</v>
      </c>
      <c r="M585" s="23"/>
      <c r="N585" s="23" t="s">
        <v>13</v>
      </c>
      <c r="O585" s="23"/>
    </row>
    <row r="586" spans="2:15" x14ac:dyDescent="0.25">
      <c r="B586" s="23"/>
      <c r="C586" s="23" t="s">
        <v>459</v>
      </c>
      <c r="D586" s="23" t="s">
        <v>651</v>
      </c>
      <c r="E586" s="23" t="s">
        <v>223</v>
      </c>
      <c r="F586" s="23" t="s">
        <v>46</v>
      </c>
      <c r="G586" s="24">
        <v>110</v>
      </c>
      <c r="H586" s="23">
        <v>244</v>
      </c>
      <c r="I586" s="23"/>
      <c r="J586" s="25"/>
      <c r="K58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73004.800000000017</v>
      </c>
      <c r="L58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73004.800000000017</v>
      </c>
      <c r="M586" s="23"/>
      <c r="N586" s="23" t="s">
        <v>13</v>
      </c>
      <c r="O586" s="23"/>
    </row>
    <row r="587" spans="2:15" x14ac:dyDescent="0.25">
      <c r="B587" s="23"/>
      <c r="C587" s="23" t="s">
        <v>459</v>
      </c>
      <c r="D587" s="23" t="s">
        <v>652</v>
      </c>
      <c r="E587" s="23" t="s">
        <v>223</v>
      </c>
      <c r="F587" s="23" t="s">
        <v>46</v>
      </c>
      <c r="G587" s="24">
        <v>110</v>
      </c>
      <c r="H587" s="23">
        <v>163</v>
      </c>
      <c r="I587" s="23"/>
      <c r="J587" s="25"/>
      <c r="K58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48769.600000000006</v>
      </c>
      <c r="L58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48769.600000000006</v>
      </c>
      <c r="M587" s="23"/>
      <c r="N587" s="23" t="s">
        <v>13</v>
      </c>
      <c r="O587" s="23"/>
    </row>
    <row r="588" spans="2:15" x14ac:dyDescent="0.25">
      <c r="B588" s="23"/>
      <c r="C588" s="23" t="s">
        <v>459</v>
      </c>
      <c r="D588" s="23" t="s">
        <v>653</v>
      </c>
      <c r="E588" s="23" t="s">
        <v>223</v>
      </c>
      <c r="F588" s="23" t="s">
        <v>46</v>
      </c>
      <c r="G588" s="24">
        <v>110</v>
      </c>
      <c r="H588" s="23">
        <v>298</v>
      </c>
      <c r="I588" s="23"/>
      <c r="J588" s="25"/>
      <c r="K58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89161.60000000002</v>
      </c>
      <c r="L58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89161.60000000002</v>
      </c>
      <c r="M588" s="23"/>
      <c r="N588" s="23" t="s">
        <v>13</v>
      </c>
      <c r="O588" s="23"/>
    </row>
    <row r="589" spans="2:15" x14ac:dyDescent="0.25">
      <c r="B589" s="23"/>
      <c r="C589" s="23" t="s">
        <v>459</v>
      </c>
      <c r="D589" s="23" t="s">
        <v>654</v>
      </c>
      <c r="E589" s="23" t="s">
        <v>659</v>
      </c>
      <c r="F589" s="23" t="s">
        <v>12</v>
      </c>
      <c r="G589" s="24">
        <v>2</v>
      </c>
      <c r="H589" s="23">
        <v>244.57</v>
      </c>
      <c r="I589" s="23"/>
      <c r="J589" s="25"/>
      <c r="K58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53052.124400000001</v>
      </c>
      <c r="L58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53052.124400000001</v>
      </c>
      <c r="M589" s="23"/>
      <c r="N589" s="23" t="s">
        <v>13</v>
      </c>
      <c r="O589" s="23"/>
    </row>
    <row r="590" spans="2:15" x14ac:dyDescent="0.25">
      <c r="B590" s="23"/>
      <c r="C590" s="23" t="s">
        <v>459</v>
      </c>
      <c r="D590" s="23" t="s">
        <v>655</v>
      </c>
      <c r="E590" s="23" t="s">
        <v>223</v>
      </c>
      <c r="F590" s="23" t="s">
        <v>46</v>
      </c>
      <c r="G590" s="24">
        <v>110</v>
      </c>
      <c r="H590" s="23">
        <v>144.69999999999999</v>
      </c>
      <c r="I590" s="23"/>
      <c r="J590" s="25"/>
      <c r="K59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43294.240000000005</v>
      </c>
      <c r="L59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43294.240000000005</v>
      </c>
      <c r="M590" s="23"/>
      <c r="N590" s="23" t="s">
        <v>13</v>
      </c>
      <c r="O590" s="23"/>
    </row>
    <row r="591" spans="2:15" x14ac:dyDescent="0.25">
      <c r="B591" s="23"/>
      <c r="C591" s="23" t="s">
        <v>459</v>
      </c>
      <c r="D591" s="23" t="s">
        <v>656</v>
      </c>
      <c r="E591" s="23" t="s">
        <v>223</v>
      </c>
      <c r="F591" s="23" t="s">
        <v>46</v>
      </c>
      <c r="G591" s="24">
        <v>110</v>
      </c>
      <c r="H591" s="23">
        <v>196.8</v>
      </c>
      <c r="I591" s="23"/>
      <c r="J591" s="25"/>
      <c r="K59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58882.560000000012</v>
      </c>
      <c r="L59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58882.560000000012</v>
      </c>
      <c r="M591" s="23"/>
      <c r="N591" s="23" t="s">
        <v>13</v>
      </c>
      <c r="O591" s="23"/>
    </row>
    <row r="592" spans="2:15" x14ac:dyDescent="0.25">
      <c r="B592" s="23"/>
      <c r="C592" s="23" t="s">
        <v>459</v>
      </c>
      <c r="D592" s="23" t="s">
        <v>657</v>
      </c>
      <c r="E592" s="23" t="s">
        <v>225</v>
      </c>
      <c r="F592" s="23" t="s">
        <v>46</v>
      </c>
      <c r="G592" s="24">
        <v>63</v>
      </c>
      <c r="H592" s="23">
        <v>66</v>
      </c>
      <c r="I592" s="23"/>
      <c r="J592" s="25"/>
      <c r="K59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12342.000000000002</v>
      </c>
      <c r="L59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12342.000000000002</v>
      </c>
      <c r="M592" s="23"/>
      <c r="N592" s="23" t="s">
        <v>13</v>
      </c>
      <c r="O592" s="23"/>
    </row>
    <row r="593" spans="2:15" x14ac:dyDescent="0.25">
      <c r="B593" s="23"/>
      <c r="C593" s="23" t="s">
        <v>459</v>
      </c>
      <c r="D593" s="23" t="s">
        <v>727</v>
      </c>
      <c r="E593" s="23" t="s">
        <v>223</v>
      </c>
      <c r="F593" s="23" t="s">
        <v>46</v>
      </c>
      <c r="G593" s="24">
        <v>110</v>
      </c>
      <c r="H593" s="23">
        <v>281.10000000000002</v>
      </c>
      <c r="I593" s="23"/>
      <c r="J593" s="25"/>
      <c r="K59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84105.120000000024</v>
      </c>
      <c r="L59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84105.120000000024</v>
      </c>
      <c r="M593" s="23"/>
      <c r="N593" s="23" t="s">
        <v>13</v>
      </c>
      <c r="O593" s="23"/>
    </row>
    <row r="594" spans="2:15" x14ac:dyDescent="0.25">
      <c r="B594" s="23"/>
      <c r="C594" s="23" t="s">
        <v>459</v>
      </c>
      <c r="D594" s="23" t="s">
        <v>658</v>
      </c>
      <c r="E594" s="23" t="s">
        <v>225</v>
      </c>
      <c r="F594" s="23" t="s">
        <v>46</v>
      </c>
      <c r="G594" s="24">
        <v>63</v>
      </c>
      <c r="H594" s="23">
        <v>52.2</v>
      </c>
      <c r="I594" s="23"/>
      <c r="J594" s="25"/>
      <c r="K59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9761.4000000000015</v>
      </c>
      <c r="L59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9761.4000000000015</v>
      </c>
      <c r="M594" s="23"/>
      <c r="N594" s="23" t="s">
        <v>13</v>
      </c>
      <c r="O594" s="23"/>
    </row>
    <row r="595" spans="2:15" x14ac:dyDescent="0.25">
      <c r="B595" s="23"/>
      <c r="C595" s="23" t="s">
        <v>459</v>
      </c>
      <c r="D595" s="23" t="s">
        <v>660</v>
      </c>
      <c r="E595" s="23" t="s">
        <v>225</v>
      </c>
      <c r="F595" s="23" t="s">
        <v>46</v>
      </c>
      <c r="G595" s="24">
        <v>63</v>
      </c>
      <c r="H595" s="23">
        <v>1567</v>
      </c>
      <c r="I595" s="23"/>
      <c r="J595" s="25"/>
      <c r="K59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293029.00000000006</v>
      </c>
      <c r="L59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293029.00000000006</v>
      </c>
      <c r="M595" s="23"/>
      <c r="N595" s="23" t="s">
        <v>13</v>
      </c>
      <c r="O595" s="23"/>
    </row>
    <row r="596" spans="2:15" x14ac:dyDescent="0.25">
      <c r="B596" s="23"/>
      <c r="C596" s="23" t="s">
        <v>459</v>
      </c>
      <c r="D596" s="23" t="s">
        <v>661</v>
      </c>
      <c r="E596" s="23" t="s">
        <v>225</v>
      </c>
      <c r="F596" s="23" t="s">
        <v>46</v>
      </c>
      <c r="G596" s="24">
        <v>63</v>
      </c>
      <c r="H596" s="23">
        <v>361</v>
      </c>
      <c r="I596" s="23"/>
      <c r="J596" s="25"/>
      <c r="K59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67507.000000000015</v>
      </c>
      <c r="L59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67507.000000000015</v>
      </c>
      <c r="M596" s="23"/>
      <c r="N596" s="23" t="s">
        <v>13</v>
      </c>
      <c r="O596" s="23"/>
    </row>
    <row r="597" spans="2:15" x14ac:dyDescent="0.25">
      <c r="B597" s="23"/>
      <c r="C597" s="23" t="s">
        <v>459</v>
      </c>
      <c r="D597" s="23" t="s">
        <v>280</v>
      </c>
      <c r="E597" s="23" t="s">
        <v>622</v>
      </c>
      <c r="F597" s="23" t="s">
        <v>46</v>
      </c>
      <c r="G597" s="24">
        <v>32</v>
      </c>
      <c r="H597" s="23">
        <v>4.5</v>
      </c>
      <c r="I597" s="23"/>
      <c r="J597" s="25"/>
      <c r="K59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504.90000000000009</v>
      </c>
      <c r="L59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504.90000000000009</v>
      </c>
      <c r="M597" s="23"/>
      <c r="N597" s="23" t="s">
        <v>13</v>
      </c>
      <c r="O597" s="23"/>
    </row>
    <row r="598" spans="2:15" x14ac:dyDescent="0.25">
      <c r="B598" s="23"/>
      <c r="C598" s="23" t="s">
        <v>459</v>
      </c>
      <c r="D598" s="23" t="s">
        <v>200</v>
      </c>
      <c r="E598" s="23" t="s">
        <v>623</v>
      </c>
      <c r="F598" s="23" t="s">
        <v>46</v>
      </c>
      <c r="G598" s="24">
        <v>32</v>
      </c>
      <c r="H598" s="23">
        <v>8</v>
      </c>
      <c r="I598" s="23"/>
      <c r="J598" s="25"/>
      <c r="K59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897.60000000000014</v>
      </c>
      <c r="L59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897.60000000000014</v>
      </c>
      <c r="M598" s="23"/>
      <c r="N598" s="23" t="s">
        <v>13</v>
      </c>
      <c r="O598" s="23"/>
    </row>
    <row r="599" spans="2:15" x14ac:dyDescent="0.25">
      <c r="B599" s="23"/>
      <c r="C599" s="23" t="s">
        <v>459</v>
      </c>
      <c r="D599" s="23" t="s">
        <v>200</v>
      </c>
      <c r="E599" s="23" t="s">
        <v>624</v>
      </c>
      <c r="F599" s="23" t="s">
        <v>46</v>
      </c>
      <c r="G599" s="24">
        <v>32</v>
      </c>
      <c r="H599" s="23">
        <v>165.7</v>
      </c>
      <c r="I599" s="23"/>
      <c r="J599" s="25"/>
      <c r="K59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18591.54</v>
      </c>
      <c r="L59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18591.54</v>
      </c>
      <c r="M599" s="23"/>
      <c r="N599" s="23" t="s">
        <v>13</v>
      </c>
      <c r="O599" s="23"/>
    </row>
    <row r="600" spans="2:15" x14ac:dyDescent="0.25">
      <c r="B600" s="23"/>
      <c r="C600" s="23" t="s">
        <v>459</v>
      </c>
      <c r="D600" s="23" t="s">
        <v>538</v>
      </c>
      <c r="E600" s="23" t="s">
        <v>625</v>
      </c>
      <c r="F600" s="23" t="s">
        <v>46</v>
      </c>
      <c r="G600" s="24">
        <v>32</v>
      </c>
      <c r="H600" s="23">
        <v>7.8</v>
      </c>
      <c r="I600" s="23"/>
      <c r="J600" s="25"/>
      <c r="K60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875.16000000000008</v>
      </c>
      <c r="L60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875.16000000000008</v>
      </c>
      <c r="M600" s="23"/>
      <c r="N600" s="23" t="s">
        <v>13</v>
      </c>
      <c r="O600" s="23"/>
    </row>
    <row r="601" spans="2:15" x14ac:dyDescent="0.25">
      <c r="B601" s="23"/>
      <c r="C601" s="23" t="s">
        <v>459</v>
      </c>
      <c r="D601" s="23" t="s">
        <v>538</v>
      </c>
      <c r="E601" s="23" t="s">
        <v>626</v>
      </c>
      <c r="F601" s="23" t="s">
        <v>46</v>
      </c>
      <c r="G601" s="24">
        <v>32</v>
      </c>
      <c r="H601" s="23">
        <v>5.5</v>
      </c>
      <c r="I601" s="23"/>
      <c r="J601" s="25"/>
      <c r="K60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617.10000000000014</v>
      </c>
      <c r="L60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617.10000000000014</v>
      </c>
      <c r="M601" s="23"/>
      <c r="N601" s="23" t="s">
        <v>13</v>
      </c>
      <c r="O601" s="23"/>
    </row>
    <row r="602" spans="2:15" x14ac:dyDescent="0.25">
      <c r="B602" s="23"/>
      <c r="C602" s="23" t="s">
        <v>459</v>
      </c>
      <c r="D602" s="23" t="s">
        <v>506</v>
      </c>
      <c r="E602" s="23" t="s">
        <v>627</v>
      </c>
      <c r="F602" s="23" t="s">
        <v>46</v>
      </c>
      <c r="G602" s="24">
        <v>32</v>
      </c>
      <c r="H602" s="23">
        <v>27.7</v>
      </c>
      <c r="I602" s="23"/>
      <c r="J602" s="25"/>
      <c r="K60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3107.9400000000005</v>
      </c>
      <c r="L60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3107.9400000000005</v>
      </c>
      <c r="M602" s="23"/>
      <c r="N602" s="23" t="s">
        <v>13</v>
      </c>
      <c r="O602" s="23"/>
    </row>
    <row r="603" spans="2:15" x14ac:dyDescent="0.25">
      <c r="B603" s="23"/>
      <c r="C603" s="23" t="s">
        <v>459</v>
      </c>
      <c r="D603" s="23" t="s">
        <v>285</v>
      </c>
      <c r="E603" s="23" t="s">
        <v>628</v>
      </c>
      <c r="F603" s="23" t="s">
        <v>46</v>
      </c>
      <c r="G603" s="24">
        <v>32</v>
      </c>
      <c r="H603" s="23">
        <v>12.1</v>
      </c>
      <c r="I603" s="23"/>
      <c r="J603" s="25"/>
      <c r="K60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1357.6200000000001</v>
      </c>
      <c r="L60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1357.6200000000001</v>
      </c>
      <c r="M603" s="23"/>
      <c r="N603" s="23" t="s">
        <v>13</v>
      </c>
      <c r="O603" s="23"/>
    </row>
    <row r="604" spans="2:15" x14ac:dyDescent="0.25">
      <c r="B604" s="23"/>
      <c r="C604" s="23" t="s">
        <v>459</v>
      </c>
      <c r="D604" s="23" t="s">
        <v>492</v>
      </c>
      <c r="E604" s="23" t="s">
        <v>629</v>
      </c>
      <c r="F604" s="23" t="s">
        <v>46</v>
      </c>
      <c r="G604" s="24">
        <v>32</v>
      </c>
      <c r="H604" s="23">
        <v>7.75</v>
      </c>
      <c r="I604" s="23"/>
      <c r="J604" s="25"/>
      <c r="K60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869.55000000000018</v>
      </c>
      <c r="L60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869.55000000000018</v>
      </c>
      <c r="M604" s="23"/>
      <c r="N604" s="23" t="s">
        <v>13</v>
      </c>
      <c r="O604" s="23"/>
    </row>
    <row r="605" spans="2:15" x14ac:dyDescent="0.25">
      <c r="B605" s="23"/>
      <c r="C605" s="23" t="s">
        <v>459</v>
      </c>
      <c r="D605" s="23" t="s">
        <v>195</v>
      </c>
      <c r="E605" s="23" t="s">
        <v>662</v>
      </c>
      <c r="F605" s="23" t="s">
        <v>46</v>
      </c>
      <c r="G605" s="24">
        <v>32</v>
      </c>
      <c r="H605" s="23">
        <v>115</v>
      </c>
      <c r="I605" s="23"/>
      <c r="J605" s="25"/>
      <c r="K60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12903.000000000002</v>
      </c>
      <c r="L60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12903.000000000002</v>
      </c>
      <c r="M605" s="23"/>
      <c r="N605" s="23" t="s">
        <v>13</v>
      </c>
      <c r="O605" s="23"/>
    </row>
    <row r="606" spans="2:15" x14ac:dyDescent="0.25">
      <c r="B606" s="23"/>
      <c r="C606" s="23" t="s">
        <v>459</v>
      </c>
      <c r="D606" s="23" t="s">
        <v>200</v>
      </c>
      <c r="E606" s="23" t="s">
        <v>663</v>
      </c>
      <c r="F606" s="23" t="s">
        <v>46</v>
      </c>
      <c r="G606" s="24">
        <v>32</v>
      </c>
      <c r="H606" s="23">
        <v>128.69999999999999</v>
      </c>
      <c r="I606" s="23"/>
      <c r="J606" s="25"/>
      <c r="K60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14440.140000000001</v>
      </c>
      <c r="L60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14440.140000000001</v>
      </c>
      <c r="M606" s="23"/>
      <c r="N606" s="23" t="s">
        <v>13</v>
      </c>
      <c r="O606" s="23"/>
    </row>
    <row r="607" spans="2:15" x14ac:dyDescent="0.25">
      <c r="B607" s="23"/>
      <c r="C607" s="23" t="s">
        <v>459</v>
      </c>
      <c r="D607" s="23" t="s">
        <v>609</v>
      </c>
      <c r="E607" s="23" t="s">
        <v>664</v>
      </c>
      <c r="F607" s="23" t="s">
        <v>46</v>
      </c>
      <c r="G607" s="24">
        <v>32</v>
      </c>
      <c r="H607" s="23">
        <v>19.8</v>
      </c>
      <c r="I607" s="23"/>
      <c r="J607" s="25"/>
      <c r="K60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2221.5600000000004</v>
      </c>
      <c r="L60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2221.5600000000004</v>
      </c>
      <c r="M607" s="23"/>
      <c r="N607" s="23" t="s">
        <v>13</v>
      </c>
      <c r="O607" s="23"/>
    </row>
    <row r="608" spans="2:15" x14ac:dyDescent="0.25">
      <c r="B608" s="23"/>
      <c r="C608" s="23" t="s">
        <v>459</v>
      </c>
      <c r="D608" s="23" t="s">
        <v>198</v>
      </c>
      <c r="E608" s="23" t="s">
        <v>665</v>
      </c>
      <c r="F608" s="23" t="s">
        <v>46</v>
      </c>
      <c r="G608" s="24">
        <v>32</v>
      </c>
      <c r="H608" s="23">
        <v>5.5</v>
      </c>
      <c r="I608" s="23"/>
      <c r="J608" s="25"/>
      <c r="K60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617.10000000000014</v>
      </c>
      <c r="L60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617.10000000000014</v>
      </c>
      <c r="M608" s="23"/>
      <c r="N608" s="23" t="s">
        <v>13</v>
      </c>
      <c r="O608" s="23"/>
    </row>
    <row r="609" spans="2:15" x14ac:dyDescent="0.25">
      <c r="B609" s="23"/>
      <c r="C609" s="23" t="s">
        <v>459</v>
      </c>
      <c r="D609" s="23" t="s">
        <v>520</v>
      </c>
      <c r="E609" s="23" t="s">
        <v>666</v>
      </c>
      <c r="F609" s="23" t="s">
        <v>46</v>
      </c>
      <c r="G609" s="24">
        <v>32</v>
      </c>
      <c r="H609" s="23">
        <v>244.9</v>
      </c>
      <c r="I609" s="23"/>
      <c r="J609" s="25"/>
      <c r="K60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27477.780000000006</v>
      </c>
      <c r="L60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27477.780000000006</v>
      </c>
      <c r="M609" s="23"/>
      <c r="N609" s="23" t="s">
        <v>13</v>
      </c>
      <c r="O609" s="23"/>
    </row>
    <row r="610" spans="2:15" x14ac:dyDescent="0.25">
      <c r="B610" s="23"/>
      <c r="C610" s="23" t="s">
        <v>459</v>
      </c>
      <c r="D610" s="23" t="s">
        <v>725</v>
      </c>
      <c r="E610" s="23" t="s">
        <v>667</v>
      </c>
      <c r="F610" s="23" t="s">
        <v>46</v>
      </c>
      <c r="G610" s="24">
        <v>32</v>
      </c>
      <c r="H610" s="23">
        <v>3.7</v>
      </c>
      <c r="I610" s="23"/>
      <c r="J610" s="25"/>
      <c r="K61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415.1400000000001</v>
      </c>
      <c r="L61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415.1400000000001</v>
      </c>
      <c r="M610" s="23"/>
      <c r="N610" s="23" t="s">
        <v>13</v>
      </c>
      <c r="O610" s="23"/>
    </row>
    <row r="611" spans="2:15" x14ac:dyDescent="0.25">
      <c r="B611" s="23"/>
      <c r="C611" s="23" t="s">
        <v>459</v>
      </c>
      <c r="D611" s="23" t="s">
        <v>280</v>
      </c>
      <c r="E611" s="23" t="s">
        <v>668</v>
      </c>
      <c r="F611" s="23" t="s">
        <v>46</v>
      </c>
      <c r="G611" s="24">
        <v>32</v>
      </c>
      <c r="H611" s="23">
        <v>9.1</v>
      </c>
      <c r="I611" s="23"/>
      <c r="J611" s="25"/>
      <c r="K61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1021.0200000000001</v>
      </c>
      <c r="L61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1021.0200000000001</v>
      </c>
      <c r="M611" s="23"/>
      <c r="N611" s="23" t="s">
        <v>13</v>
      </c>
      <c r="O611" s="23"/>
    </row>
    <row r="612" spans="2:15" x14ac:dyDescent="0.25">
      <c r="B612" s="23"/>
      <c r="C612" s="23" t="s">
        <v>459</v>
      </c>
      <c r="D612" s="23" t="s">
        <v>200</v>
      </c>
      <c r="E612" s="23" t="s">
        <v>669</v>
      </c>
      <c r="F612" s="23" t="s">
        <v>46</v>
      </c>
      <c r="G612" s="24">
        <v>32</v>
      </c>
      <c r="H612" s="23">
        <v>3.8</v>
      </c>
      <c r="I612" s="23"/>
      <c r="J612" s="25"/>
      <c r="K61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426.36000000000007</v>
      </c>
      <c r="L61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426.36000000000007</v>
      </c>
      <c r="M612" s="23"/>
      <c r="N612" s="23" t="s">
        <v>13</v>
      </c>
      <c r="O612" s="23"/>
    </row>
    <row r="613" spans="2:15" x14ac:dyDescent="0.25">
      <c r="B613" s="23"/>
      <c r="C613" s="23" t="s">
        <v>459</v>
      </c>
      <c r="D613" s="23" t="s">
        <v>200</v>
      </c>
      <c r="E613" s="23" t="s">
        <v>670</v>
      </c>
      <c r="F613" s="23" t="s">
        <v>46</v>
      </c>
      <c r="G613" s="24">
        <v>32</v>
      </c>
      <c r="H613" s="23">
        <v>9.1999999999999993</v>
      </c>
      <c r="I613" s="23"/>
      <c r="J613" s="25"/>
      <c r="K61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1032.24</v>
      </c>
      <c r="L61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1032.24</v>
      </c>
      <c r="M613" s="23"/>
      <c r="N613" s="23" t="s">
        <v>13</v>
      </c>
      <c r="O613" s="23"/>
    </row>
    <row r="614" spans="2:15" x14ac:dyDescent="0.25">
      <c r="B614" s="23"/>
      <c r="C614" s="23" t="s">
        <v>459</v>
      </c>
      <c r="D614" s="23" t="s">
        <v>256</v>
      </c>
      <c r="E614" s="23" t="s">
        <v>671</v>
      </c>
      <c r="F614" s="23" t="s">
        <v>46</v>
      </c>
      <c r="G614" s="24">
        <v>32</v>
      </c>
      <c r="H614" s="23">
        <v>20</v>
      </c>
      <c r="I614" s="23"/>
      <c r="J614" s="25"/>
      <c r="K61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2244.0000000000005</v>
      </c>
      <c r="L61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2244.0000000000005</v>
      </c>
      <c r="M614" s="23"/>
      <c r="N614" s="23" t="s">
        <v>13</v>
      </c>
      <c r="O614" s="23"/>
    </row>
    <row r="615" spans="2:15" x14ac:dyDescent="0.25">
      <c r="B615" s="23"/>
      <c r="C615" s="23" t="s">
        <v>459</v>
      </c>
      <c r="D615" s="23" t="s">
        <v>200</v>
      </c>
      <c r="E615" s="23" t="s">
        <v>672</v>
      </c>
      <c r="F615" s="23" t="s">
        <v>46</v>
      </c>
      <c r="G615" s="24">
        <v>32</v>
      </c>
      <c r="H615" s="23">
        <v>3.9</v>
      </c>
      <c r="I615" s="23"/>
      <c r="J615" s="25"/>
      <c r="K61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437.58000000000004</v>
      </c>
      <c r="L61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437.58000000000004</v>
      </c>
      <c r="M615" s="23"/>
      <c r="N615" s="23" t="s">
        <v>13</v>
      </c>
      <c r="O615" s="23"/>
    </row>
    <row r="616" spans="2:15" x14ac:dyDescent="0.25">
      <c r="B616" s="23"/>
      <c r="C616" s="23" t="s">
        <v>461</v>
      </c>
      <c r="D616" s="23" t="s">
        <v>198</v>
      </c>
      <c r="E616" s="23" t="s">
        <v>673</v>
      </c>
      <c r="F616" s="23" t="s">
        <v>46</v>
      </c>
      <c r="G616" s="24">
        <v>32</v>
      </c>
      <c r="H616" s="23">
        <v>7.8</v>
      </c>
      <c r="I616" s="23"/>
      <c r="J616" s="25"/>
      <c r="K61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875.16000000000008</v>
      </c>
      <c r="L61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875.16000000000008</v>
      </c>
      <c r="M616" s="23"/>
      <c r="N616" s="23" t="s">
        <v>13</v>
      </c>
      <c r="O616" s="23"/>
    </row>
    <row r="617" spans="2:15" x14ac:dyDescent="0.25">
      <c r="B617" s="23"/>
      <c r="C617" s="23" t="s">
        <v>459</v>
      </c>
      <c r="D617" s="23" t="s">
        <v>548</v>
      </c>
      <c r="E617" s="23" t="s">
        <v>674</v>
      </c>
      <c r="F617" s="23" t="s">
        <v>46</v>
      </c>
      <c r="G617" s="24">
        <v>32</v>
      </c>
      <c r="H617" s="23">
        <v>11</v>
      </c>
      <c r="I617" s="23"/>
      <c r="J617" s="25"/>
      <c r="K61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1234.2000000000003</v>
      </c>
      <c r="L61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1234.2000000000003</v>
      </c>
      <c r="M617" s="23"/>
      <c r="N617" s="23" t="s">
        <v>13</v>
      </c>
      <c r="O617" s="23"/>
    </row>
    <row r="618" spans="2:15" x14ac:dyDescent="0.25">
      <c r="B618" s="23"/>
      <c r="C618" s="23" t="s">
        <v>459</v>
      </c>
      <c r="D618" s="23" t="s">
        <v>506</v>
      </c>
      <c r="E618" s="23" t="s">
        <v>675</v>
      </c>
      <c r="F618" s="23" t="s">
        <v>46</v>
      </c>
      <c r="G618" s="24">
        <v>32</v>
      </c>
      <c r="H618" s="23">
        <v>3.16</v>
      </c>
      <c r="I618" s="23"/>
      <c r="J618" s="25"/>
      <c r="K61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354.55200000000008</v>
      </c>
      <c r="L61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354.55200000000008</v>
      </c>
      <c r="M618" s="23"/>
      <c r="N618" s="23" t="s">
        <v>13</v>
      </c>
      <c r="O618" s="23"/>
    </row>
    <row r="619" spans="2:15" x14ac:dyDescent="0.25">
      <c r="B619" s="23"/>
      <c r="C619" s="23" t="s">
        <v>459</v>
      </c>
      <c r="D619" s="23" t="s">
        <v>287</v>
      </c>
      <c r="E619" s="23" t="s">
        <v>676</v>
      </c>
      <c r="F619" s="23" t="s">
        <v>46</v>
      </c>
      <c r="G619" s="24">
        <v>32</v>
      </c>
      <c r="H619" s="23">
        <v>13.4</v>
      </c>
      <c r="I619" s="23"/>
      <c r="J619" s="25"/>
      <c r="K61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1503.4800000000002</v>
      </c>
      <c r="L61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1503.4800000000002</v>
      </c>
      <c r="M619" s="23"/>
      <c r="N619" s="23" t="s">
        <v>13</v>
      </c>
      <c r="O619" s="23"/>
    </row>
    <row r="620" spans="2:15" x14ac:dyDescent="0.25">
      <c r="B620" s="23"/>
      <c r="C620" s="23" t="s">
        <v>461</v>
      </c>
      <c r="D620" s="23" t="s">
        <v>198</v>
      </c>
      <c r="E620" s="23" t="s">
        <v>677</v>
      </c>
      <c r="F620" s="23" t="s">
        <v>46</v>
      </c>
      <c r="G620" s="24">
        <v>32</v>
      </c>
      <c r="H620" s="23">
        <v>21.5</v>
      </c>
      <c r="I620" s="23"/>
      <c r="J620" s="25"/>
      <c r="K62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2412.3000000000002</v>
      </c>
      <c r="L62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2412.3000000000002</v>
      </c>
      <c r="M620" s="23"/>
      <c r="N620" s="23" t="s">
        <v>13</v>
      </c>
      <c r="O620" s="23"/>
    </row>
    <row r="621" spans="2:15" x14ac:dyDescent="0.25">
      <c r="B621" s="23"/>
      <c r="C621" s="23" t="s">
        <v>459</v>
      </c>
      <c r="D621" s="23" t="s">
        <v>465</v>
      </c>
      <c r="E621" s="23" t="s">
        <v>678</v>
      </c>
      <c r="F621" s="23" t="s">
        <v>46</v>
      </c>
      <c r="G621" s="24">
        <v>32</v>
      </c>
      <c r="H621" s="23">
        <v>6.6</v>
      </c>
      <c r="I621" s="23"/>
      <c r="J621" s="25"/>
      <c r="K62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740.5200000000001</v>
      </c>
      <c r="L62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740.5200000000001</v>
      </c>
      <c r="M621" s="23"/>
      <c r="N621" s="23" t="s">
        <v>13</v>
      </c>
      <c r="O621" s="23"/>
    </row>
    <row r="622" spans="2:15" x14ac:dyDescent="0.25">
      <c r="B622" s="23"/>
      <c r="C622" s="23" t="s">
        <v>459</v>
      </c>
      <c r="D622" s="23" t="s">
        <v>201</v>
      </c>
      <c r="E622" s="23" t="s">
        <v>679</v>
      </c>
      <c r="F622" s="23" t="s">
        <v>46</v>
      </c>
      <c r="G622" s="24">
        <v>32</v>
      </c>
      <c r="H622" s="23">
        <v>13.3</v>
      </c>
      <c r="I622" s="23"/>
      <c r="J622" s="25"/>
      <c r="K62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1492.2600000000002</v>
      </c>
      <c r="L62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1492.2600000000002</v>
      </c>
      <c r="M622" s="23"/>
      <c r="N622" s="23" t="s">
        <v>13</v>
      </c>
      <c r="O622" s="23"/>
    </row>
    <row r="623" spans="2:15" x14ac:dyDescent="0.25">
      <c r="B623" s="23"/>
      <c r="C623" s="23" t="s">
        <v>459</v>
      </c>
      <c r="D623" s="23" t="s">
        <v>639</v>
      </c>
      <c r="E623" s="23" t="s">
        <v>680</v>
      </c>
      <c r="F623" s="23" t="s">
        <v>46</v>
      </c>
      <c r="G623" s="24">
        <v>32</v>
      </c>
      <c r="H623" s="23">
        <v>5.05</v>
      </c>
      <c r="I623" s="23"/>
      <c r="J623" s="25"/>
      <c r="K62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566.61</v>
      </c>
      <c r="L62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566.61</v>
      </c>
      <c r="M623" s="23"/>
      <c r="N623" s="23" t="s">
        <v>13</v>
      </c>
      <c r="O623" s="23"/>
    </row>
    <row r="624" spans="2:15" x14ac:dyDescent="0.25">
      <c r="B624" s="23"/>
      <c r="C624" s="23" t="s">
        <v>459</v>
      </c>
      <c r="D624" s="23" t="s">
        <v>489</v>
      </c>
      <c r="E624" s="23" t="s">
        <v>681</v>
      </c>
      <c r="F624" s="23" t="s">
        <v>46</v>
      </c>
      <c r="G624" s="24">
        <v>32</v>
      </c>
      <c r="H624" s="23">
        <v>3.2</v>
      </c>
      <c r="I624" s="23"/>
      <c r="J624" s="25"/>
      <c r="K62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359.04000000000008</v>
      </c>
      <c r="L62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359.04000000000008</v>
      </c>
      <c r="M624" s="23"/>
      <c r="N624" s="23" t="s">
        <v>13</v>
      </c>
      <c r="O624" s="23"/>
    </row>
    <row r="625" spans="2:15" x14ac:dyDescent="0.25">
      <c r="B625" s="23"/>
      <c r="C625" s="23" t="s">
        <v>459</v>
      </c>
      <c r="D625" s="23" t="s">
        <v>222</v>
      </c>
      <c r="E625" s="23" t="s">
        <v>682</v>
      </c>
      <c r="F625" s="23" t="s">
        <v>46</v>
      </c>
      <c r="G625" s="24">
        <v>32</v>
      </c>
      <c r="H625" s="23">
        <v>6.7</v>
      </c>
      <c r="I625" s="23"/>
      <c r="J625" s="25"/>
      <c r="K62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751.74000000000012</v>
      </c>
      <c r="L62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751.74000000000012</v>
      </c>
      <c r="M625" s="23"/>
      <c r="N625" s="23" t="s">
        <v>13</v>
      </c>
      <c r="O625" s="23"/>
    </row>
    <row r="626" spans="2:15" x14ac:dyDescent="0.25">
      <c r="B626" s="23"/>
      <c r="C626" s="23" t="s">
        <v>459</v>
      </c>
      <c r="D626" s="23" t="s">
        <v>726</v>
      </c>
      <c r="E626" s="23" t="s">
        <v>683</v>
      </c>
      <c r="F626" s="23" t="s">
        <v>46</v>
      </c>
      <c r="G626" s="24">
        <v>32</v>
      </c>
      <c r="H626" s="23">
        <v>4.5999999999999996</v>
      </c>
      <c r="I626" s="23"/>
      <c r="J626" s="25"/>
      <c r="K62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516.12</v>
      </c>
      <c r="L62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516.12</v>
      </c>
      <c r="M626" s="23"/>
      <c r="N626" s="23" t="s">
        <v>13</v>
      </c>
      <c r="O626" s="23"/>
    </row>
    <row r="627" spans="2:15" x14ac:dyDescent="0.25">
      <c r="B627" s="23"/>
      <c r="C627" s="23" t="s">
        <v>459</v>
      </c>
      <c r="D627" s="23" t="s">
        <v>538</v>
      </c>
      <c r="E627" s="23" t="s">
        <v>684</v>
      </c>
      <c r="F627" s="23" t="s">
        <v>46</v>
      </c>
      <c r="G627" s="24">
        <v>32</v>
      </c>
      <c r="H627" s="23">
        <v>63.4</v>
      </c>
      <c r="I627" s="23"/>
      <c r="J627" s="25"/>
      <c r="K62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7113.4800000000005</v>
      </c>
      <c r="L62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7113.4800000000005</v>
      </c>
      <c r="M627" s="23"/>
      <c r="N627" s="23" t="s">
        <v>13</v>
      </c>
      <c r="O627" s="23"/>
    </row>
    <row r="628" spans="2:15" x14ac:dyDescent="0.25">
      <c r="B628" s="23"/>
      <c r="C628" s="23" t="s">
        <v>459</v>
      </c>
      <c r="D628" s="23" t="s">
        <v>652</v>
      </c>
      <c r="E628" s="23" t="s">
        <v>685</v>
      </c>
      <c r="F628" s="23" t="s">
        <v>46</v>
      </c>
      <c r="G628" s="24">
        <v>32</v>
      </c>
      <c r="H628" s="23">
        <v>4.7</v>
      </c>
      <c r="I628" s="23"/>
      <c r="J628" s="25"/>
      <c r="K62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527.34000000000015</v>
      </c>
      <c r="L62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527.34000000000015</v>
      </c>
      <c r="M628" s="23"/>
      <c r="N628" s="23" t="s">
        <v>13</v>
      </c>
      <c r="O628" s="23"/>
    </row>
    <row r="629" spans="2:15" x14ac:dyDescent="0.25">
      <c r="B629" s="23"/>
      <c r="C629" s="23" t="s">
        <v>459</v>
      </c>
      <c r="D629" s="23" t="s">
        <v>651</v>
      </c>
      <c r="E629" s="23" t="s">
        <v>686</v>
      </c>
      <c r="F629" s="23" t="s">
        <v>46</v>
      </c>
      <c r="G629" s="24">
        <v>32</v>
      </c>
      <c r="H629" s="23">
        <v>5.7</v>
      </c>
      <c r="I629" s="23"/>
      <c r="J629" s="25"/>
      <c r="K62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639.54000000000008</v>
      </c>
      <c r="L62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639.54000000000008</v>
      </c>
      <c r="M629" s="23"/>
      <c r="N629" s="23" t="s">
        <v>13</v>
      </c>
      <c r="O629" s="23"/>
    </row>
    <row r="630" spans="2:15" x14ac:dyDescent="0.25">
      <c r="B630" s="23"/>
      <c r="C630" s="23" t="s">
        <v>459</v>
      </c>
      <c r="D630" s="23" t="s">
        <v>485</v>
      </c>
      <c r="E630" s="23" t="s">
        <v>687</v>
      </c>
      <c r="F630" s="23" t="s">
        <v>46</v>
      </c>
      <c r="G630" s="24">
        <v>32</v>
      </c>
      <c r="H630" s="23">
        <v>27.85</v>
      </c>
      <c r="I630" s="23"/>
      <c r="J630" s="25"/>
      <c r="K63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3124.7700000000004</v>
      </c>
      <c r="L63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3124.7700000000004</v>
      </c>
      <c r="M630" s="23"/>
      <c r="N630" s="23" t="s">
        <v>13</v>
      </c>
      <c r="O630" s="23"/>
    </row>
    <row r="631" spans="2:15" x14ac:dyDescent="0.25">
      <c r="B631" s="23"/>
      <c r="C631" s="23" t="s">
        <v>459</v>
      </c>
      <c r="D631" s="23" t="s">
        <v>485</v>
      </c>
      <c r="E631" s="23" t="s">
        <v>688</v>
      </c>
      <c r="F631" s="23" t="s">
        <v>46</v>
      </c>
      <c r="G631" s="24">
        <v>32</v>
      </c>
      <c r="H631" s="23">
        <v>9</v>
      </c>
      <c r="I631" s="23"/>
      <c r="J631" s="25"/>
      <c r="K63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1009.8000000000002</v>
      </c>
      <c r="L63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1009.8000000000002</v>
      </c>
      <c r="M631" s="23"/>
      <c r="N631" s="23" t="s">
        <v>13</v>
      </c>
      <c r="O631" s="23"/>
    </row>
    <row r="632" spans="2:15" x14ac:dyDescent="0.25">
      <c r="B632" s="23"/>
      <c r="C632" s="23" t="s">
        <v>459</v>
      </c>
      <c r="D632" s="23" t="s">
        <v>472</v>
      </c>
      <c r="E632" s="23" t="s">
        <v>689</v>
      </c>
      <c r="F632" s="23" t="s">
        <v>46</v>
      </c>
      <c r="G632" s="24">
        <v>32</v>
      </c>
      <c r="H632" s="23">
        <v>4.5999999999999996</v>
      </c>
      <c r="I632" s="23"/>
      <c r="J632" s="25"/>
      <c r="K63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516.12</v>
      </c>
      <c r="L63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516.12</v>
      </c>
      <c r="M632" s="23"/>
      <c r="N632" s="23" t="s">
        <v>13</v>
      </c>
      <c r="O632" s="23"/>
    </row>
    <row r="633" spans="2:15" x14ac:dyDescent="0.25">
      <c r="B633" s="23"/>
      <c r="C633" s="23" t="s">
        <v>459</v>
      </c>
      <c r="D633" s="23" t="s">
        <v>552</v>
      </c>
      <c r="E633" s="23" t="s">
        <v>690</v>
      </c>
      <c r="F633" s="23" t="s">
        <v>46</v>
      </c>
      <c r="G633" s="24">
        <v>32</v>
      </c>
      <c r="H633" s="23">
        <v>4.5</v>
      </c>
      <c r="I633" s="23"/>
      <c r="J633" s="25"/>
      <c r="K63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504.90000000000009</v>
      </c>
      <c r="L63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504.90000000000009</v>
      </c>
      <c r="M633" s="23"/>
      <c r="N633" s="23" t="s">
        <v>13</v>
      </c>
      <c r="O633" s="23"/>
    </row>
    <row r="634" spans="2:15" x14ac:dyDescent="0.25">
      <c r="B634" s="23"/>
      <c r="C634" s="23" t="s">
        <v>459</v>
      </c>
      <c r="D634" s="23" t="s">
        <v>552</v>
      </c>
      <c r="E634" s="23" t="s">
        <v>691</v>
      </c>
      <c r="F634" s="23" t="s">
        <v>46</v>
      </c>
      <c r="G634" s="24">
        <v>32</v>
      </c>
      <c r="H634" s="23">
        <v>4.4000000000000004</v>
      </c>
      <c r="I634" s="23"/>
      <c r="J634" s="25"/>
      <c r="K63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493.68000000000012</v>
      </c>
      <c r="L63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493.68000000000012</v>
      </c>
      <c r="M634" s="23"/>
      <c r="N634" s="23" t="s">
        <v>13</v>
      </c>
      <c r="O634" s="23"/>
    </row>
    <row r="635" spans="2:15" x14ac:dyDescent="0.25">
      <c r="B635" s="23"/>
      <c r="C635" s="23" t="s">
        <v>459</v>
      </c>
      <c r="D635" s="23" t="s">
        <v>222</v>
      </c>
      <c r="E635" s="23" t="s">
        <v>692</v>
      </c>
      <c r="F635" s="23" t="s">
        <v>46</v>
      </c>
      <c r="G635" s="24">
        <v>32</v>
      </c>
      <c r="H635" s="23">
        <v>8.1999999999999993</v>
      </c>
      <c r="I635" s="23"/>
      <c r="J635" s="25"/>
      <c r="K63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920.04000000000008</v>
      </c>
      <c r="L63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920.04000000000008</v>
      </c>
      <c r="M635" s="23"/>
      <c r="N635" s="23" t="s">
        <v>13</v>
      </c>
      <c r="O635" s="23"/>
    </row>
    <row r="636" spans="2:15" x14ac:dyDescent="0.25">
      <c r="B636" s="23"/>
      <c r="C636" s="23" t="s">
        <v>459</v>
      </c>
      <c r="D636" s="23" t="s">
        <v>469</v>
      </c>
      <c r="E636" s="23" t="s">
        <v>693</v>
      </c>
      <c r="F636" s="23" t="s">
        <v>46</v>
      </c>
      <c r="G636" s="24">
        <v>32</v>
      </c>
      <c r="H636" s="23">
        <v>6.4</v>
      </c>
      <c r="I636" s="23"/>
      <c r="J636" s="25"/>
      <c r="K63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718.08000000000015</v>
      </c>
      <c r="L63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718.08000000000015</v>
      </c>
      <c r="M636" s="23"/>
      <c r="N636" s="23" t="s">
        <v>13</v>
      </c>
      <c r="O636" s="23"/>
    </row>
    <row r="637" spans="2:15" x14ac:dyDescent="0.25">
      <c r="B637" s="23"/>
      <c r="C637" s="23" t="s">
        <v>459</v>
      </c>
      <c r="D637" s="23" t="s">
        <v>200</v>
      </c>
      <c r="E637" s="23" t="s">
        <v>694</v>
      </c>
      <c r="F637" s="23" t="s">
        <v>46</v>
      </c>
      <c r="G637" s="24">
        <v>32</v>
      </c>
      <c r="H637" s="23">
        <v>6</v>
      </c>
      <c r="I637" s="23"/>
      <c r="J637" s="25"/>
      <c r="K63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673.2</v>
      </c>
      <c r="L63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673.2</v>
      </c>
      <c r="M637" s="23"/>
      <c r="N637" s="23" t="s">
        <v>13</v>
      </c>
      <c r="O637" s="23"/>
    </row>
    <row r="638" spans="2:15" x14ac:dyDescent="0.25">
      <c r="B638" s="23"/>
      <c r="C638" s="23" t="s">
        <v>459</v>
      </c>
      <c r="D638" s="23" t="s">
        <v>201</v>
      </c>
      <c r="E638" s="23" t="s">
        <v>695</v>
      </c>
      <c r="F638" s="23" t="s">
        <v>46</v>
      </c>
      <c r="G638" s="24">
        <v>32</v>
      </c>
      <c r="H638" s="23">
        <v>27.7</v>
      </c>
      <c r="I638" s="23"/>
      <c r="J638" s="25"/>
      <c r="K63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3107.9400000000005</v>
      </c>
      <c r="L63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3107.9400000000005</v>
      </c>
      <c r="M638" s="23"/>
      <c r="N638" s="23" t="s">
        <v>13</v>
      </c>
      <c r="O638" s="23"/>
    </row>
    <row r="639" spans="2:15" x14ac:dyDescent="0.25">
      <c r="B639" s="23"/>
      <c r="C639" s="23" t="s">
        <v>461</v>
      </c>
      <c r="D639" s="23" t="s">
        <v>198</v>
      </c>
      <c r="E639" s="23" t="s">
        <v>696</v>
      </c>
      <c r="F639" s="23" t="s">
        <v>46</v>
      </c>
      <c r="G639" s="24">
        <v>32</v>
      </c>
      <c r="H639" s="23">
        <v>18.7</v>
      </c>
      <c r="I639" s="23"/>
      <c r="J639" s="25"/>
      <c r="K63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2098.1400000000003</v>
      </c>
      <c r="L63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2098.1400000000003</v>
      </c>
      <c r="M639" s="23"/>
      <c r="N639" s="23" t="s">
        <v>13</v>
      </c>
      <c r="O639" s="23"/>
    </row>
    <row r="640" spans="2:15" x14ac:dyDescent="0.25">
      <c r="B640" s="23"/>
      <c r="C640" s="23" t="s">
        <v>459</v>
      </c>
      <c r="D640" s="23" t="s">
        <v>280</v>
      </c>
      <c r="E640" s="23" t="s">
        <v>697</v>
      </c>
      <c r="F640" s="23" t="s">
        <v>46</v>
      </c>
      <c r="G640" s="24">
        <v>32</v>
      </c>
      <c r="H640" s="23">
        <v>4.0999999999999996</v>
      </c>
      <c r="I640" s="23"/>
      <c r="J640" s="25"/>
      <c r="K64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460.02000000000004</v>
      </c>
      <c r="L64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460.02000000000004</v>
      </c>
      <c r="M640" s="23"/>
      <c r="N640" s="23" t="s">
        <v>13</v>
      </c>
      <c r="O640" s="23"/>
    </row>
    <row r="641" spans="2:16" x14ac:dyDescent="0.25">
      <c r="B641" s="23"/>
      <c r="C641" s="23" t="s">
        <v>459</v>
      </c>
      <c r="D641" s="23" t="s">
        <v>548</v>
      </c>
      <c r="E641" s="23" t="s">
        <v>698</v>
      </c>
      <c r="F641" s="23" t="s">
        <v>46</v>
      </c>
      <c r="G641" s="24">
        <v>32</v>
      </c>
      <c r="H641" s="23">
        <v>5.5</v>
      </c>
      <c r="I641" s="23"/>
      <c r="J641" s="25"/>
      <c r="K64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617.10000000000014</v>
      </c>
      <c r="L64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617.10000000000014</v>
      </c>
      <c r="M641" s="23"/>
      <c r="N641" s="23" t="s">
        <v>13</v>
      </c>
      <c r="O641" s="23"/>
    </row>
    <row r="642" spans="2:16" x14ac:dyDescent="0.25">
      <c r="B642" s="23"/>
      <c r="C642" s="23" t="s">
        <v>459</v>
      </c>
      <c r="D642" s="23" t="s">
        <v>195</v>
      </c>
      <c r="E642" s="23" t="s">
        <v>699</v>
      </c>
      <c r="F642" s="23" t="s">
        <v>46</v>
      </c>
      <c r="G642" s="24">
        <v>32</v>
      </c>
      <c r="H642" s="23">
        <v>4.7</v>
      </c>
      <c r="I642" s="23"/>
      <c r="J642" s="25"/>
      <c r="K64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527.34000000000015</v>
      </c>
      <c r="L64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527.34000000000015</v>
      </c>
      <c r="M642" s="23"/>
      <c r="N642" s="23" t="s">
        <v>13</v>
      </c>
      <c r="O642" s="23"/>
      <c r="P642" s="19"/>
    </row>
    <row r="643" spans="2:16" x14ac:dyDescent="0.25">
      <c r="B643" s="23"/>
      <c r="C643" s="23" t="s">
        <v>459</v>
      </c>
      <c r="D643" s="23" t="s">
        <v>258</v>
      </c>
      <c r="E643" s="23" t="s">
        <v>700</v>
      </c>
      <c r="F643" s="23" t="s">
        <v>46</v>
      </c>
      <c r="G643" s="24">
        <v>32</v>
      </c>
      <c r="H643" s="23">
        <v>38.1</v>
      </c>
      <c r="I643" s="23"/>
      <c r="J643" s="25"/>
      <c r="K64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4274.8200000000006</v>
      </c>
      <c r="L64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4274.8200000000006</v>
      </c>
      <c r="M643" s="23"/>
      <c r="N643" s="23" t="s">
        <v>13</v>
      </c>
      <c r="O643" s="23"/>
      <c r="P643" s="19"/>
    </row>
    <row r="644" spans="2:16" x14ac:dyDescent="0.25">
      <c r="B644" s="23"/>
      <c r="C644" s="23" t="s">
        <v>461</v>
      </c>
      <c r="D644" s="23" t="s">
        <v>198</v>
      </c>
      <c r="E644" s="23" t="s">
        <v>701</v>
      </c>
      <c r="F644" s="23" t="s">
        <v>46</v>
      </c>
      <c r="G644" s="24">
        <v>32</v>
      </c>
      <c r="H644" s="23">
        <v>71.099999999999994</v>
      </c>
      <c r="I644" s="23"/>
      <c r="J644" s="25"/>
      <c r="K64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7977.420000000001</v>
      </c>
      <c r="L64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7977.420000000001</v>
      </c>
      <c r="M644" s="23"/>
      <c r="N644" s="23" t="s">
        <v>13</v>
      </c>
      <c r="O644" s="23"/>
    </row>
    <row r="645" spans="2:16" x14ac:dyDescent="0.25">
      <c r="B645" s="23"/>
      <c r="C645" s="23" t="s">
        <v>459</v>
      </c>
      <c r="D645" s="23" t="s">
        <v>555</v>
      </c>
      <c r="E645" s="23" t="s">
        <v>702</v>
      </c>
      <c r="F645" s="23" t="s">
        <v>46</v>
      </c>
      <c r="G645" s="24">
        <v>32</v>
      </c>
      <c r="H645" s="23">
        <v>9.8000000000000007</v>
      </c>
      <c r="I645" s="23"/>
      <c r="J645" s="25"/>
      <c r="K64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1099.5600000000002</v>
      </c>
      <c r="L64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1099.5600000000002</v>
      </c>
      <c r="M645" s="23"/>
      <c r="N645" s="23" t="s">
        <v>13</v>
      </c>
      <c r="O645" s="23"/>
    </row>
    <row r="646" spans="2:16" x14ac:dyDescent="0.25">
      <c r="B646" s="23"/>
      <c r="C646" s="23" t="s">
        <v>459</v>
      </c>
      <c r="D646" s="23" t="s">
        <v>201</v>
      </c>
      <c r="E646" s="23" t="s">
        <v>703</v>
      </c>
      <c r="F646" s="23" t="s">
        <v>46</v>
      </c>
      <c r="G646" s="24">
        <v>32</v>
      </c>
      <c r="H646" s="23">
        <v>92.5</v>
      </c>
      <c r="I646" s="23"/>
      <c r="J646" s="25"/>
      <c r="K64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10378.500000000002</v>
      </c>
      <c r="L64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10378.500000000002</v>
      </c>
      <c r="M646" s="23"/>
      <c r="N646" s="23" t="s">
        <v>13</v>
      </c>
      <c r="O646" s="23"/>
    </row>
    <row r="647" spans="2:16" x14ac:dyDescent="0.25">
      <c r="B647" s="23"/>
      <c r="C647" s="23" t="s">
        <v>459</v>
      </c>
      <c r="D647" s="23" t="s">
        <v>651</v>
      </c>
      <c r="E647" s="23" t="s">
        <v>704</v>
      </c>
      <c r="F647" s="23" t="s">
        <v>46</v>
      </c>
      <c r="G647" s="24">
        <v>32</v>
      </c>
      <c r="H647" s="23">
        <v>3.5</v>
      </c>
      <c r="I647" s="23"/>
      <c r="J647" s="25"/>
      <c r="K64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392.70000000000005</v>
      </c>
      <c r="L64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392.70000000000005</v>
      </c>
      <c r="M647" s="23"/>
      <c r="N647" s="23" t="s">
        <v>13</v>
      </c>
      <c r="O647" s="23"/>
    </row>
    <row r="648" spans="2:16" x14ac:dyDescent="0.25">
      <c r="B648" s="23"/>
      <c r="C648" s="23" t="s">
        <v>459</v>
      </c>
      <c r="D648" s="23" t="s">
        <v>656</v>
      </c>
      <c r="E648" s="23" t="s">
        <v>705</v>
      </c>
      <c r="F648" s="23" t="s">
        <v>46</v>
      </c>
      <c r="G648" s="24">
        <v>32</v>
      </c>
      <c r="H648" s="23">
        <v>6.68</v>
      </c>
      <c r="I648" s="23"/>
      <c r="J648" s="25"/>
      <c r="K64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749.49600000000009</v>
      </c>
      <c r="L64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749.49600000000009</v>
      </c>
      <c r="M648" s="23"/>
      <c r="N648" s="23" t="s">
        <v>13</v>
      </c>
      <c r="O648" s="23"/>
    </row>
    <row r="649" spans="2:16" x14ac:dyDescent="0.25">
      <c r="B649" s="23"/>
      <c r="C649" s="23" t="s">
        <v>459</v>
      </c>
      <c r="D649" s="23" t="s">
        <v>657</v>
      </c>
      <c r="E649" s="23" t="s">
        <v>706</v>
      </c>
      <c r="F649" s="23" t="s">
        <v>46</v>
      </c>
      <c r="G649" s="24">
        <v>32</v>
      </c>
      <c r="H649" s="23">
        <v>13.35</v>
      </c>
      <c r="I649" s="23"/>
      <c r="J649" s="25"/>
      <c r="K64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1497.8700000000001</v>
      </c>
      <c r="L64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1497.8700000000001</v>
      </c>
      <c r="M649" s="23"/>
      <c r="N649" s="23" t="s">
        <v>13</v>
      </c>
      <c r="O649" s="23"/>
    </row>
    <row r="650" spans="2:16" x14ac:dyDescent="0.25">
      <c r="B650" s="23"/>
      <c r="C650" s="23" t="s">
        <v>459</v>
      </c>
      <c r="D650" s="23" t="s">
        <v>201</v>
      </c>
      <c r="E650" s="23" t="s">
        <v>707</v>
      </c>
      <c r="F650" s="23" t="s">
        <v>46</v>
      </c>
      <c r="G650" s="24">
        <v>32</v>
      </c>
      <c r="H650" s="23">
        <v>5.2</v>
      </c>
      <c r="I650" s="23"/>
      <c r="J650" s="25"/>
      <c r="K65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583.44000000000005</v>
      </c>
      <c r="L65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583.44000000000005</v>
      </c>
      <c r="M650" s="23"/>
      <c r="N650" s="23" t="s">
        <v>13</v>
      </c>
      <c r="O650" s="23"/>
    </row>
    <row r="651" spans="2:16" x14ac:dyDescent="0.25">
      <c r="B651" s="23"/>
      <c r="C651" s="23" t="s">
        <v>459</v>
      </c>
      <c r="D651" s="23" t="s">
        <v>643</v>
      </c>
      <c r="E651" s="23" t="s">
        <v>708</v>
      </c>
      <c r="F651" s="23" t="s">
        <v>46</v>
      </c>
      <c r="G651" s="24">
        <v>32</v>
      </c>
      <c r="H651" s="23">
        <v>53.300000000000004</v>
      </c>
      <c r="I651" s="23"/>
      <c r="J651" s="25"/>
      <c r="K65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5980.2600000000011</v>
      </c>
      <c r="L65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5980.2600000000011</v>
      </c>
      <c r="M651" s="23"/>
      <c r="N651" s="23" t="s">
        <v>13</v>
      </c>
      <c r="O651" s="23"/>
    </row>
    <row r="652" spans="2:16" x14ac:dyDescent="0.25">
      <c r="B652" s="23"/>
      <c r="C652" s="23" t="s">
        <v>459</v>
      </c>
      <c r="D652" s="23" t="s">
        <v>647</v>
      </c>
      <c r="E652" s="23" t="s">
        <v>709</v>
      </c>
      <c r="F652" s="23" t="s">
        <v>46</v>
      </c>
      <c r="G652" s="24">
        <v>32</v>
      </c>
      <c r="H652" s="23">
        <v>39.24</v>
      </c>
      <c r="I652" s="23"/>
      <c r="J652" s="25"/>
      <c r="K65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4402.728000000001</v>
      </c>
      <c r="L65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4402.728000000001</v>
      </c>
      <c r="M652" s="23"/>
      <c r="N652" s="23" t="s">
        <v>13</v>
      </c>
      <c r="O652" s="23"/>
    </row>
    <row r="653" spans="2:16" x14ac:dyDescent="0.25">
      <c r="B653" s="23"/>
      <c r="C653" s="23" t="s">
        <v>459</v>
      </c>
      <c r="D653" s="23" t="s">
        <v>647</v>
      </c>
      <c r="E653" s="23" t="s">
        <v>710</v>
      </c>
      <c r="F653" s="23" t="s">
        <v>46</v>
      </c>
      <c r="G653" s="24">
        <v>32</v>
      </c>
      <c r="H653" s="23">
        <v>59</v>
      </c>
      <c r="I653" s="23"/>
      <c r="J653" s="25"/>
      <c r="K65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6619.8000000000011</v>
      </c>
      <c r="L65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6619.8000000000011</v>
      </c>
      <c r="M653" s="23"/>
      <c r="N653" s="23" t="s">
        <v>13</v>
      </c>
      <c r="O653" s="23"/>
    </row>
    <row r="654" spans="2:16" x14ac:dyDescent="0.25">
      <c r="B654" s="23"/>
      <c r="C654" s="23" t="s">
        <v>459</v>
      </c>
      <c r="D654" s="23" t="s">
        <v>506</v>
      </c>
      <c r="E654" s="23" t="s">
        <v>711</v>
      </c>
      <c r="F654" s="23" t="s">
        <v>46</v>
      </c>
      <c r="G654" s="24">
        <v>32</v>
      </c>
      <c r="H654" s="23">
        <v>47.54</v>
      </c>
      <c r="I654" s="23"/>
      <c r="J654" s="25"/>
      <c r="K65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5333.9880000000003</v>
      </c>
      <c r="L65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5333.9880000000003</v>
      </c>
      <c r="M654" s="23"/>
      <c r="N654" s="23" t="s">
        <v>13</v>
      </c>
      <c r="O654" s="23"/>
    </row>
    <row r="655" spans="2:16" x14ac:dyDescent="0.25">
      <c r="B655" s="23"/>
      <c r="C655" s="23" t="s">
        <v>459</v>
      </c>
      <c r="D655" s="23" t="s">
        <v>200</v>
      </c>
      <c r="E655" s="23" t="s">
        <v>712</v>
      </c>
      <c r="F655" s="23" t="s">
        <v>46</v>
      </c>
      <c r="G655" s="24">
        <v>32</v>
      </c>
      <c r="H655" s="23">
        <v>5.15</v>
      </c>
      <c r="I655" s="23"/>
      <c r="J655" s="25"/>
      <c r="K65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577.83000000000015</v>
      </c>
      <c r="L65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577.83000000000015</v>
      </c>
      <c r="M655" s="23"/>
      <c r="N655" s="23" t="s">
        <v>13</v>
      </c>
      <c r="O655" s="23"/>
    </row>
    <row r="656" spans="2:16" x14ac:dyDescent="0.25">
      <c r="B656" s="23"/>
      <c r="C656" s="23" t="s">
        <v>459</v>
      </c>
      <c r="D656" s="23" t="s">
        <v>555</v>
      </c>
      <c r="E656" s="23" t="s">
        <v>713</v>
      </c>
      <c r="F656" s="23" t="s">
        <v>46</v>
      </c>
      <c r="G656" s="24">
        <v>32</v>
      </c>
      <c r="H656" s="23">
        <v>14</v>
      </c>
      <c r="I656" s="23"/>
      <c r="J656" s="25"/>
      <c r="K65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1570.8000000000002</v>
      </c>
      <c r="L65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1570.8000000000002</v>
      </c>
      <c r="M656" s="23"/>
      <c r="N656" s="23" t="s">
        <v>13</v>
      </c>
      <c r="O656" s="23"/>
    </row>
    <row r="657" spans="2:15" x14ac:dyDescent="0.25">
      <c r="B657" s="23"/>
      <c r="C657" s="23" t="s">
        <v>459</v>
      </c>
      <c r="D657" s="23" t="s">
        <v>506</v>
      </c>
      <c r="E657" s="23" t="s">
        <v>714</v>
      </c>
      <c r="F657" s="23" t="s">
        <v>46</v>
      </c>
      <c r="G657" s="24">
        <v>32</v>
      </c>
      <c r="H657" s="23">
        <v>14.39</v>
      </c>
      <c r="I657" s="23"/>
      <c r="J657" s="25"/>
      <c r="K65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1614.5580000000002</v>
      </c>
      <c r="L65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1614.5580000000002</v>
      </c>
      <c r="M657" s="23"/>
      <c r="N657" s="23" t="s">
        <v>13</v>
      </c>
      <c r="O657" s="23"/>
    </row>
    <row r="658" spans="2:15" x14ac:dyDescent="0.25">
      <c r="B658" s="23"/>
      <c r="C658" s="23" t="s">
        <v>459</v>
      </c>
      <c r="D658" s="23" t="s">
        <v>201</v>
      </c>
      <c r="E658" s="23" t="s">
        <v>715</v>
      </c>
      <c r="F658" s="23" t="s">
        <v>46</v>
      </c>
      <c r="G658" s="24">
        <v>32</v>
      </c>
      <c r="H658" s="23">
        <v>5.5</v>
      </c>
      <c r="I658" s="23"/>
      <c r="J658" s="25"/>
      <c r="K65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617.10000000000014</v>
      </c>
      <c r="L65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617.10000000000014</v>
      </c>
      <c r="M658" s="23"/>
      <c r="N658" s="23" t="s">
        <v>13</v>
      </c>
      <c r="O658" s="23"/>
    </row>
    <row r="659" spans="2:15" x14ac:dyDescent="0.25">
      <c r="B659" s="23"/>
      <c r="C659" s="23" t="s">
        <v>459</v>
      </c>
      <c r="D659" s="23" t="s">
        <v>201</v>
      </c>
      <c r="E659" s="23" t="s">
        <v>716</v>
      </c>
      <c r="F659" s="23" t="s">
        <v>46</v>
      </c>
      <c r="G659" s="24">
        <v>32</v>
      </c>
      <c r="H659" s="23">
        <v>3.4</v>
      </c>
      <c r="I659" s="23"/>
      <c r="J659" s="25"/>
      <c r="K65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381.48000000000008</v>
      </c>
      <c r="L65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381.48000000000008</v>
      </c>
      <c r="M659" s="23"/>
      <c r="N659" s="23" t="s">
        <v>13</v>
      </c>
      <c r="O659" s="23"/>
    </row>
    <row r="660" spans="2:15" x14ac:dyDescent="0.25">
      <c r="B660" s="23"/>
      <c r="C660" s="23" t="s">
        <v>459</v>
      </c>
      <c r="D660" s="23" t="s">
        <v>200</v>
      </c>
      <c r="E660" s="23" t="s">
        <v>717</v>
      </c>
      <c r="F660" s="23" t="s">
        <v>46</v>
      </c>
      <c r="G660" s="24">
        <v>32</v>
      </c>
      <c r="H660" s="23">
        <v>3.7</v>
      </c>
      <c r="I660" s="23"/>
      <c r="J660" s="25"/>
      <c r="K66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415.1400000000001</v>
      </c>
      <c r="L66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415.1400000000001</v>
      </c>
      <c r="M660" s="23"/>
      <c r="N660" s="23" t="s">
        <v>13</v>
      </c>
      <c r="O660" s="23"/>
    </row>
    <row r="661" spans="2:15" x14ac:dyDescent="0.25">
      <c r="B661" s="23"/>
      <c r="C661" s="23" t="s">
        <v>459</v>
      </c>
      <c r="D661" s="23" t="s">
        <v>641</v>
      </c>
      <c r="E661" s="23" t="s">
        <v>718</v>
      </c>
      <c r="F661" s="23" t="s">
        <v>46</v>
      </c>
      <c r="G661" s="24">
        <v>32</v>
      </c>
      <c r="H661" s="23">
        <v>5.77</v>
      </c>
      <c r="I661" s="23"/>
      <c r="J661" s="25"/>
      <c r="K66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647.39400000000001</v>
      </c>
      <c r="L66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647.39400000000001</v>
      </c>
      <c r="M661" s="23"/>
      <c r="N661" s="23" t="s">
        <v>13</v>
      </c>
      <c r="O661" s="23"/>
    </row>
    <row r="662" spans="2:15" x14ac:dyDescent="0.25">
      <c r="B662" s="23"/>
      <c r="C662" s="23" t="s">
        <v>459</v>
      </c>
      <c r="D662" s="23" t="s">
        <v>649</v>
      </c>
      <c r="E662" s="23" t="s">
        <v>719</v>
      </c>
      <c r="F662" s="23" t="s">
        <v>46</v>
      </c>
      <c r="G662" s="24">
        <v>32</v>
      </c>
      <c r="H662" s="23">
        <v>10.4</v>
      </c>
      <c r="I662" s="23"/>
      <c r="J662" s="25"/>
      <c r="K66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1166.8800000000001</v>
      </c>
      <c r="L66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1166.8800000000001</v>
      </c>
      <c r="M662" s="23"/>
      <c r="N662" s="23" t="s">
        <v>13</v>
      </c>
      <c r="O662" s="23"/>
    </row>
    <row r="663" spans="2:15" x14ac:dyDescent="0.25">
      <c r="B663" s="23"/>
      <c r="C663" s="23" t="s">
        <v>459</v>
      </c>
      <c r="D663" s="23" t="s">
        <v>506</v>
      </c>
      <c r="E663" s="23" t="s">
        <v>720</v>
      </c>
      <c r="F663" s="23" t="s">
        <v>46</v>
      </c>
      <c r="G663" s="24">
        <v>32</v>
      </c>
      <c r="H663" s="23">
        <v>4.01</v>
      </c>
      <c r="I663" s="23"/>
      <c r="J663" s="25"/>
      <c r="K66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449.92200000000003</v>
      </c>
      <c r="L66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449.92200000000003</v>
      </c>
      <c r="M663" s="23"/>
      <c r="N663" s="23" t="s">
        <v>13</v>
      </c>
      <c r="O663" s="23"/>
    </row>
    <row r="664" spans="2:15" x14ac:dyDescent="0.25">
      <c r="B664" s="23"/>
      <c r="C664" s="23" t="s">
        <v>459</v>
      </c>
      <c r="D664" s="23" t="s">
        <v>200</v>
      </c>
      <c r="E664" s="23" t="s">
        <v>721</v>
      </c>
      <c r="F664" s="23" t="s">
        <v>46</v>
      </c>
      <c r="G664" s="24">
        <v>32</v>
      </c>
      <c r="H664" s="23">
        <v>33.300000000000004</v>
      </c>
      <c r="I664" s="23"/>
      <c r="J664" s="25"/>
      <c r="K66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3736.2600000000011</v>
      </c>
      <c r="L66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3736.2600000000011</v>
      </c>
      <c r="M664" s="23"/>
      <c r="N664" s="23" t="s">
        <v>13</v>
      </c>
      <c r="O664" s="23"/>
    </row>
    <row r="665" spans="2:15" x14ac:dyDescent="0.25">
      <c r="B665" s="23"/>
      <c r="C665" s="23" t="s">
        <v>459</v>
      </c>
      <c r="D665" s="23" t="s">
        <v>727</v>
      </c>
      <c r="E665" s="23" t="s">
        <v>722</v>
      </c>
      <c r="F665" s="23" t="s">
        <v>46</v>
      </c>
      <c r="G665" s="24">
        <v>32</v>
      </c>
      <c r="H665" s="23">
        <v>8</v>
      </c>
      <c r="I665" s="23"/>
      <c r="J665" s="25"/>
      <c r="K66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897.60000000000014</v>
      </c>
      <c r="L66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897.60000000000014</v>
      </c>
      <c r="M665" s="23"/>
      <c r="N665" s="23" t="s">
        <v>13</v>
      </c>
      <c r="O665" s="23"/>
    </row>
    <row r="666" spans="2:15" x14ac:dyDescent="0.25">
      <c r="B666" s="23"/>
      <c r="C666" s="23" t="s">
        <v>459</v>
      </c>
      <c r="D666" s="23" t="s">
        <v>728</v>
      </c>
      <c r="E666" s="23" t="s">
        <v>723</v>
      </c>
      <c r="F666" s="23" t="s">
        <v>46</v>
      </c>
      <c r="G666" s="24">
        <v>32</v>
      </c>
      <c r="H666" s="23">
        <v>5.14</v>
      </c>
      <c r="I666" s="23"/>
      <c r="J666" s="25"/>
      <c r="K66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576.70800000000008</v>
      </c>
      <c r="L66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576.70800000000008</v>
      </c>
      <c r="M666" s="23"/>
      <c r="N666" s="23" t="s">
        <v>13</v>
      </c>
      <c r="O666" s="23"/>
    </row>
    <row r="667" spans="2:15" x14ac:dyDescent="0.25">
      <c r="B667" s="23"/>
      <c r="C667" s="23" t="s">
        <v>459</v>
      </c>
      <c r="D667" s="23" t="s">
        <v>658</v>
      </c>
      <c r="E667" s="23" t="s">
        <v>724</v>
      </c>
      <c r="F667" s="23" t="s">
        <v>46</v>
      </c>
      <c r="G667" s="24">
        <v>32</v>
      </c>
      <c r="H667" s="23">
        <v>6.6</v>
      </c>
      <c r="I667" s="23"/>
      <c r="J667" s="25"/>
      <c r="K66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740.5200000000001</v>
      </c>
      <c r="L66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740.5200000000001</v>
      </c>
      <c r="M667" s="23"/>
      <c r="N667" s="23" t="s">
        <v>13</v>
      </c>
      <c r="O667" s="23"/>
    </row>
    <row r="668" spans="2:15" x14ac:dyDescent="0.25">
      <c r="B668" s="23"/>
      <c r="C668" s="23" t="s">
        <v>539</v>
      </c>
      <c r="D668" s="23" t="s">
        <v>734</v>
      </c>
      <c r="E668" s="23" t="s">
        <v>729</v>
      </c>
      <c r="F668" s="23" t="s">
        <v>46</v>
      </c>
      <c r="G668" s="24">
        <v>32</v>
      </c>
      <c r="H668" s="23">
        <v>4.8</v>
      </c>
      <c r="I668" s="23"/>
      <c r="J668" s="25"/>
      <c r="K66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538.56000000000006</v>
      </c>
      <c r="L66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538.56000000000006</v>
      </c>
      <c r="M668" s="23"/>
      <c r="N668" s="23" t="s">
        <v>13</v>
      </c>
      <c r="O668" s="23"/>
    </row>
    <row r="669" spans="2:15" x14ac:dyDescent="0.25">
      <c r="B669" s="23"/>
      <c r="C669" s="23" t="s">
        <v>539</v>
      </c>
      <c r="D669" s="23" t="s">
        <v>734</v>
      </c>
      <c r="E669" s="23" t="s">
        <v>730</v>
      </c>
      <c r="F669" s="23" t="s">
        <v>46</v>
      </c>
      <c r="G669" s="24">
        <v>32</v>
      </c>
      <c r="H669" s="23">
        <v>5</v>
      </c>
      <c r="I669" s="23"/>
      <c r="J669" s="25"/>
      <c r="K66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561.00000000000011</v>
      </c>
      <c r="L66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561.00000000000011</v>
      </c>
      <c r="M669" s="23"/>
      <c r="N669" s="23" t="s">
        <v>13</v>
      </c>
      <c r="O669" s="23"/>
    </row>
    <row r="670" spans="2:15" x14ac:dyDescent="0.25">
      <c r="B670" s="23"/>
      <c r="C670" s="23" t="s">
        <v>539</v>
      </c>
      <c r="D670" s="23" t="s">
        <v>734</v>
      </c>
      <c r="E670" s="23" t="s">
        <v>731</v>
      </c>
      <c r="F670" s="23" t="s">
        <v>46</v>
      </c>
      <c r="G670" s="24">
        <v>32</v>
      </c>
      <c r="H670" s="23">
        <v>18</v>
      </c>
      <c r="I670" s="23"/>
      <c r="J670" s="25"/>
      <c r="K67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2019.6000000000004</v>
      </c>
      <c r="L67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2019.6000000000004</v>
      </c>
      <c r="M670" s="23"/>
      <c r="N670" s="23" t="s">
        <v>13</v>
      </c>
      <c r="O670" s="23"/>
    </row>
    <row r="671" spans="2:15" x14ac:dyDescent="0.25">
      <c r="B671" s="23"/>
      <c r="C671" s="23" t="s">
        <v>539</v>
      </c>
      <c r="D671" s="23" t="s">
        <v>734</v>
      </c>
      <c r="E671" s="23" t="s">
        <v>732</v>
      </c>
      <c r="F671" s="23" t="s">
        <v>46</v>
      </c>
      <c r="G671" s="24">
        <v>32</v>
      </c>
      <c r="H671" s="23">
        <v>7.3</v>
      </c>
      <c r="I671" s="23"/>
      <c r="J671" s="25"/>
      <c r="K67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819.06000000000006</v>
      </c>
      <c r="L67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819.06000000000006</v>
      </c>
      <c r="M671" s="23"/>
      <c r="N671" s="23" t="s">
        <v>13</v>
      </c>
      <c r="O671" s="23"/>
    </row>
    <row r="672" spans="2:15" x14ac:dyDescent="0.25">
      <c r="B672" s="23"/>
      <c r="C672" s="23" t="s">
        <v>539</v>
      </c>
      <c r="D672" s="23" t="s">
        <v>734</v>
      </c>
      <c r="E672" s="23" t="s">
        <v>733</v>
      </c>
      <c r="F672" s="23" t="s">
        <v>46</v>
      </c>
      <c r="G672" s="24">
        <v>32</v>
      </c>
      <c r="H672" s="23">
        <v>5.4</v>
      </c>
      <c r="I672" s="23"/>
      <c r="J672" s="25"/>
      <c r="K67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605.88000000000011</v>
      </c>
      <c r="L67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605.88000000000011</v>
      </c>
      <c r="M672" s="23"/>
      <c r="N672" s="23" t="s">
        <v>13</v>
      </c>
      <c r="O672" s="23"/>
    </row>
    <row r="673" spans="2:16" x14ac:dyDescent="0.25">
      <c r="B673" s="23"/>
      <c r="C673" s="23" t="s">
        <v>459</v>
      </c>
      <c r="D673" s="23" t="s">
        <v>648</v>
      </c>
      <c r="E673" s="23"/>
      <c r="F673" s="23" t="s">
        <v>46</v>
      </c>
      <c r="G673" s="24">
        <v>63</v>
      </c>
      <c r="H673" s="23">
        <v>301</v>
      </c>
      <c r="I673" s="23"/>
      <c r="J673" s="25"/>
      <c r="K67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56287.000000000007</v>
      </c>
      <c r="L67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56287.000000000007</v>
      </c>
      <c r="M673" s="23"/>
      <c r="N673" s="23" t="s">
        <v>13</v>
      </c>
      <c r="O673" s="23"/>
    </row>
    <row r="674" spans="2:16" x14ac:dyDescent="0.25">
      <c r="B674" s="23"/>
      <c r="C674" s="23" t="s">
        <v>459</v>
      </c>
      <c r="D674" s="23" t="s">
        <v>735</v>
      </c>
      <c r="E674" s="23"/>
      <c r="F674" s="23" t="s">
        <v>46</v>
      </c>
      <c r="G674" s="24">
        <v>63</v>
      </c>
      <c r="H674" s="23">
        <v>249.72</v>
      </c>
      <c r="I674" s="23"/>
      <c r="J674" s="25"/>
      <c r="K67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46697.640000000007</v>
      </c>
      <c r="L67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46697.640000000007</v>
      </c>
      <c r="M674" s="23"/>
      <c r="N674" s="23" t="s">
        <v>13</v>
      </c>
      <c r="O674" s="23"/>
    </row>
    <row r="675" spans="2:16" x14ac:dyDescent="0.25">
      <c r="B675" s="23"/>
      <c r="C675" s="23" t="s">
        <v>459</v>
      </c>
      <c r="D675" s="23" t="s">
        <v>736</v>
      </c>
      <c r="E675" s="23"/>
      <c r="F675" s="23" t="s">
        <v>46</v>
      </c>
      <c r="G675" s="24">
        <v>63</v>
      </c>
      <c r="H675" s="23">
        <f>242+34.3</f>
        <v>276.3</v>
      </c>
      <c r="I675" s="23"/>
      <c r="J675" s="25"/>
      <c r="K67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51668.100000000013</v>
      </c>
      <c r="L67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51668.100000000013</v>
      </c>
      <c r="M675" s="23"/>
      <c r="N675" s="23" t="s">
        <v>13</v>
      </c>
      <c r="O675" s="23"/>
    </row>
    <row r="676" spans="2:16" x14ac:dyDescent="0.25">
      <c r="B676" s="23"/>
      <c r="C676" s="23" t="s">
        <v>459</v>
      </c>
      <c r="D676" s="23" t="s">
        <v>737</v>
      </c>
      <c r="E676" s="23"/>
      <c r="F676" s="23" t="s">
        <v>46</v>
      </c>
      <c r="G676" s="24">
        <v>110</v>
      </c>
      <c r="H676" s="23">
        <v>338.8</v>
      </c>
      <c r="I676" s="23"/>
      <c r="J676" s="25"/>
      <c r="K67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101368.96000000002</v>
      </c>
      <c r="L67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101368.96000000002</v>
      </c>
      <c r="M676" s="23"/>
      <c r="N676" s="23" t="s">
        <v>13</v>
      </c>
      <c r="O676" s="23"/>
    </row>
    <row r="677" spans="2:16" x14ac:dyDescent="0.25">
      <c r="B677" s="23"/>
      <c r="C677" s="23" t="s">
        <v>459</v>
      </c>
      <c r="D677" s="23" t="s">
        <v>738</v>
      </c>
      <c r="E677" s="23"/>
      <c r="F677" s="23" t="s">
        <v>46</v>
      </c>
      <c r="G677" s="24">
        <v>63</v>
      </c>
      <c r="H677" s="23">
        <v>433</v>
      </c>
      <c r="I677" s="23"/>
      <c r="J677" s="25"/>
      <c r="K67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80971.000000000015</v>
      </c>
      <c r="L67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80971.000000000015</v>
      </c>
      <c r="M677" s="23"/>
      <c r="N677" s="23" t="s">
        <v>13</v>
      </c>
      <c r="O677" s="23"/>
    </row>
    <row r="678" spans="2:16" x14ac:dyDescent="0.25">
      <c r="B678" s="23"/>
      <c r="C678" s="23" t="s">
        <v>459</v>
      </c>
      <c r="D678" s="23" t="s">
        <v>739</v>
      </c>
      <c r="E678" s="23"/>
      <c r="F678" s="23" t="s">
        <v>46</v>
      </c>
      <c r="G678" s="24">
        <v>110</v>
      </c>
      <c r="H678" s="23">
        <v>0</v>
      </c>
      <c r="I678" s="23"/>
      <c r="J678" s="25"/>
      <c r="K67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0</v>
      </c>
      <c r="L67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0</v>
      </c>
      <c r="M678" s="23"/>
      <c r="N678" s="23" t="s">
        <v>13</v>
      </c>
      <c r="O678" s="23"/>
    </row>
    <row r="679" spans="2:16" x14ac:dyDescent="0.25">
      <c r="B679" s="23"/>
      <c r="C679" s="23" t="s">
        <v>459</v>
      </c>
      <c r="D679" s="23" t="s">
        <v>740</v>
      </c>
      <c r="E679" s="23"/>
      <c r="F679" s="23" t="s">
        <v>46</v>
      </c>
      <c r="G679" s="24">
        <v>110</v>
      </c>
      <c r="H679" s="23">
        <v>287.24</v>
      </c>
      <c r="I679" s="23"/>
      <c r="J679" s="25"/>
      <c r="K67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85942.208000000013</v>
      </c>
      <c r="L67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85942.208000000013</v>
      </c>
      <c r="M679" s="23"/>
      <c r="N679" s="23" t="s">
        <v>13</v>
      </c>
      <c r="O679" s="23"/>
    </row>
    <row r="680" spans="2:16" x14ac:dyDescent="0.25">
      <c r="B680" s="23"/>
      <c r="C680" s="23" t="s">
        <v>459</v>
      </c>
      <c r="D680" s="23" t="s">
        <v>741</v>
      </c>
      <c r="E680" s="23"/>
      <c r="F680" s="23" t="s">
        <v>46</v>
      </c>
      <c r="G680" s="24">
        <v>63</v>
      </c>
      <c r="H680" s="23">
        <v>286.8</v>
      </c>
      <c r="I680" s="23"/>
      <c r="J680" s="25"/>
      <c r="K68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53631.600000000013</v>
      </c>
      <c r="L68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53631.600000000013</v>
      </c>
      <c r="M680" s="23"/>
      <c r="N680" s="23" t="s">
        <v>13</v>
      </c>
      <c r="O680" s="23"/>
    </row>
    <row r="681" spans="2:16" x14ac:dyDescent="0.25">
      <c r="B681" s="23"/>
      <c r="C681" s="23" t="s">
        <v>459</v>
      </c>
      <c r="D681" s="23" t="s">
        <v>742</v>
      </c>
      <c r="E681" s="23"/>
      <c r="F681" s="23" t="s">
        <v>46</v>
      </c>
      <c r="G681" s="24">
        <v>63</v>
      </c>
      <c r="H681" s="23">
        <v>247.02</v>
      </c>
      <c r="I681" s="23"/>
      <c r="J681" s="25"/>
      <c r="K68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46192.740000000013</v>
      </c>
      <c r="L68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46192.740000000013</v>
      </c>
      <c r="M681" s="23"/>
      <c r="N681" s="23" t="s">
        <v>13</v>
      </c>
      <c r="O681" s="23"/>
    </row>
    <row r="682" spans="2:16" x14ac:dyDescent="0.25">
      <c r="B682" s="23"/>
      <c r="C682" s="23" t="s">
        <v>459</v>
      </c>
      <c r="D682" s="23" t="s">
        <v>743</v>
      </c>
      <c r="E682" s="23"/>
      <c r="F682" s="23" t="s">
        <v>46</v>
      </c>
      <c r="G682" s="24">
        <v>63</v>
      </c>
      <c r="H682" s="23">
        <v>293.5</v>
      </c>
      <c r="I682" s="23"/>
      <c r="J682" s="25"/>
      <c r="K68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54884.500000000007</v>
      </c>
      <c r="L68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54884.500000000007</v>
      </c>
      <c r="M682" s="23"/>
      <c r="N682" s="23" t="s">
        <v>13</v>
      </c>
      <c r="O682" s="23"/>
      <c r="P682" s="18"/>
    </row>
    <row r="683" spans="2:16" x14ac:dyDescent="0.25">
      <c r="B683" s="23"/>
      <c r="C683" s="23" t="s">
        <v>459</v>
      </c>
      <c r="D683" s="23" t="s">
        <v>883</v>
      </c>
      <c r="E683" s="23"/>
      <c r="F683" s="23" t="s">
        <v>46</v>
      </c>
      <c r="G683" s="24">
        <v>63</v>
      </c>
      <c r="H683" s="23">
        <f>195+4</f>
        <v>199</v>
      </c>
      <c r="I683" s="23"/>
      <c r="J683" s="25"/>
      <c r="K68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37213.000000000007</v>
      </c>
      <c r="L68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37213.000000000007</v>
      </c>
      <c r="M683" s="23"/>
      <c r="N683" s="23" t="s">
        <v>13</v>
      </c>
      <c r="O683" s="23"/>
    </row>
    <row r="684" spans="2:16" x14ac:dyDescent="0.25">
      <c r="B684" s="23"/>
      <c r="C684" s="23" t="s">
        <v>459</v>
      </c>
      <c r="D684" s="23" t="s">
        <v>744</v>
      </c>
      <c r="E684" s="23"/>
      <c r="F684" s="23" t="s">
        <v>46</v>
      </c>
      <c r="G684" s="24">
        <v>63</v>
      </c>
      <c r="H684" s="23">
        <v>113</v>
      </c>
      <c r="I684" s="23"/>
      <c r="J684" s="25"/>
      <c r="K68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21131.000000000004</v>
      </c>
      <c r="L68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21131.000000000004</v>
      </c>
      <c r="M684" s="23"/>
      <c r="N684" s="23" t="s">
        <v>13</v>
      </c>
      <c r="O684" s="23"/>
    </row>
    <row r="685" spans="2:16" x14ac:dyDescent="0.25">
      <c r="B685" s="23"/>
      <c r="C685" s="23" t="s">
        <v>459</v>
      </c>
      <c r="D685" s="23" t="s">
        <v>745</v>
      </c>
      <c r="E685" s="23"/>
      <c r="F685" s="23" t="s">
        <v>46</v>
      </c>
      <c r="G685" s="24">
        <v>63</v>
      </c>
      <c r="H685" s="23">
        <v>132.4</v>
      </c>
      <c r="I685" s="23"/>
      <c r="J685" s="25"/>
      <c r="K68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24758.800000000007</v>
      </c>
      <c r="L68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24758.800000000007</v>
      </c>
      <c r="M685" s="23"/>
      <c r="N685" s="23" t="s">
        <v>13</v>
      </c>
      <c r="O685" s="23"/>
    </row>
    <row r="686" spans="2:16" x14ac:dyDescent="0.25">
      <c r="B686" s="23"/>
      <c r="C686" s="23" t="s">
        <v>459</v>
      </c>
      <c r="D686" s="23" t="s">
        <v>746</v>
      </c>
      <c r="E686" s="23"/>
      <c r="F686" s="23" t="s">
        <v>46</v>
      </c>
      <c r="G686" s="24">
        <v>63</v>
      </c>
      <c r="H686" s="23">
        <v>168</v>
      </c>
      <c r="I686" s="23"/>
      <c r="J686" s="25"/>
      <c r="K68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31416.000000000004</v>
      </c>
      <c r="L68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31416.000000000004</v>
      </c>
      <c r="M686" s="23"/>
      <c r="N686" s="23" t="s">
        <v>13</v>
      </c>
      <c r="O686" s="23"/>
    </row>
    <row r="687" spans="2:16" x14ac:dyDescent="0.25">
      <c r="B687" s="23"/>
      <c r="C687" s="23" t="s">
        <v>459</v>
      </c>
      <c r="D687" s="23" t="s">
        <v>747</v>
      </c>
      <c r="E687" s="23"/>
      <c r="F687" s="23" t="s">
        <v>46</v>
      </c>
      <c r="G687" s="24">
        <v>63</v>
      </c>
      <c r="H687" s="23">
        <v>114.3</v>
      </c>
      <c r="I687" s="23"/>
      <c r="J687" s="25"/>
      <c r="K68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21374.100000000002</v>
      </c>
      <c r="L68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21374.100000000002</v>
      </c>
      <c r="M687" s="23"/>
      <c r="N687" s="23" t="s">
        <v>13</v>
      </c>
      <c r="O687" s="23"/>
    </row>
    <row r="688" spans="2:16" x14ac:dyDescent="0.25">
      <c r="B688" s="23"/>
      <c r="C688" s="23" t="s">
        <v>459</v>
      </c>
      <c r="D688" s="23" t="s">
        <v>748</v>
      </c>
      <c r="E688" s="23"/>
      <c r="F688" s="23" t="s">
        <v>46</v>
      </c>
      <c r="G688" s="24">
        <v>63</v>
      </c>
      <c r="H688" s="23">
        <v>381.3</v>
      </c>
      <c r="I688" s="23"/>
      <c r="J688" s="25"/>
      <c r="K68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71303.100000000006</v>
      </c>
      <c r="L68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71303.100000000006</v>
      </c>
      <c r="M688" s="23"/>
      <c r="N688" s="23" t="s">
        <v>13</v>
      </c>
      <c r="O688" s="23"/>
    </row>
    <row r="689" spans="2:15" x14ac:dyDescent="0.25">
      <c r="B689" s="23"/>
      <c r="C689" s="23" t="s">
        <v>459</v>
      </c>
      <c r="D689" s="23" t="s">
        <v>749</v>
      </c>
      <c r="E689" s="23"/>
      <c r="F689" s="23" t="s">
        <v>46</v>
      </c>
      <c r="G689" s="24">
        <v>63</v>
      </c>
      <c r="H689" s="23">
        <v>302</v>
      </c>
      <c r="I689" s="23"/>
      <c r="J689" s="25"/>
      <c r="K68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56474.000000000007</v>
      </c>
      <c r="L68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56474.000000000007</v>
      </c>
      <c r="M689" s="23"/>
      <c r="N689" s="23" t="s">
        <v>13</v>
      </c>
      <c r="O689" s="23"/>
    </row>
    <row r="690" spans="2:15" x14ac:dyDescent="0.25">
      <c r="B690" s="23"/>
      <c r="C690" s="23" t="s">
        <v>459</v>
      </c>
      <c r="D690" s="23" t="s">
        <v>750</v>
      </c>
      <c r="E690" s="23"/>
      <c r="F690" s="23" t="s">
        <v>46</v>
      </c>
      <c r="G690" s="24">
        <v>63</v>
      </c>
      <c r="H690" s="23">
        <v>0</v>
      </c>
      <c r="I690" s="23"/>
      <c r="J690" s="25"/>
      <c r="K69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0</v>
      </c>
      <c r="L69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0</v>
      </c>
      <c r="M690" s="23"/>
      <c r="N690" s="23" t="s">
        <v>13</v>
      </c>
      <c r="O690" s="23"/>
    </row>
    <row r="691" spans="2:15" x14ac:dyDescent="0.25">
      <c r="B691" s="23"/>
      <c r="C691" s="23" t="s">
        <v>459</v>
      </c>
      <c r="D691" s="23" t="s">
        <v>751</v>
      </c>
      <c r="E691" s="23"/>
      <c r="F691" s="23" t="s">
        <v>46</v>
      </c>
      <c r="G691" s="24">
        <v>110</v>
      </c>
      <c r="H691" s="27">
        <v>1915.5</v>
      </c>
      <c r="I691" s="23"/>
      <c r="J691" s="25"/>
      <c r="K69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573117.60000000009</v>
      </c>
      <c r="L69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573117.60000000009</v>
      </c>
      <c r="M691" s="23"/>
      <c r="N691" s="23" t="s">
        <v>13</v>
      </c>
      <c r="O691" s="23"/>
    </row>
    <row r="692" spans="2:15" x14ac:dyDescent="0.25">
      <c r="B692" s="23"/>
      <c r="C692" s="23" t="s">
        <v>459</v>
      </c>
      <c r="D692" s="23" t="s">
        <v>752</v>
      </c>
      <c r="E692" s="23"/>
      <c r="F692" s="23" t="s">
        <v>46</v>
      </c>
      <c r="G692" s="24">
        <v>110</v>
      </c>
      <c r="H692" s="27">
        <v>1381</v>
      </c>
      <c r="I692" s="23"/>
      <c r="J692" s="25"/>
      <c r="K69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413195.20000000007</v>
      </c>
      <c r="L69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413195.20000000007</v>
      </c>
      <c r="M692" s="23"/>
      <c r="N692" s="23" t="s">
        <v>13</v>
      </c>
      <c r="O692" s="23"/>
    </row>
    <row r="693" spans="2:15" x14ac:dyDescent="0.25">
      <c r="B693" s="23"/>
      <c r="C693" s="23" t="s">
        <v>459</v>
      </c>
      <c r="D693" s="23" t="s">
        <v>753</v>
      </c>
      <c r="E693" s="23"/>
      <c r="F693" s="23" t="s">
        <v>46</v>
      </c>
      <c r="G693" s="24">
        <v>63</v>
      </c>
      <c r="H693" s="23">
        <v>64.599999999999994</v>
      </c>
      <c r="I693" s="23"/>
      <c r="J693" s="25"/>
      <c r="K69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12080.2</v>
      </c>
      <c r="L69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12080.2</v>
      </c>
      <c r="M693" s="23"/>
      <c r="N693" s="23" t="s">
        <v>13</v>
      </c>
      <c r="O693" s="23"/>
    </row>
    <row r="694" spans="2:15" x14ac:dyDescent="0.25">
      <c r="B694" s="23"/>
      <c r="C694" s="23" t="s">
        <v>459</v>
      </c>
      <c r="D694" s="23" t="s">
        <v>754</v>
      </c>
      <c r="E694" s="23"/>
      <c r="F694" s="23" t="s">
        <v>46</v>
      </c>
      <c r="G694" s="24">
        <v>63</v>
      </c>
      <c r="H694" s="23">
        <v>720.22</v>
      </c>
      <c r="I694" s="23"/>
      <c r="J694" s="25"/>
      <c r="K69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134681.14000000001</v>
      </c>
      <c r="L69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134681.14000000001</v>
      </c>
      <c r="M694" s="23"/>
      <c r="N694" s="23" t="s">
        <v>13</v>
      </c>
      <c r="O694" s="23"/>
    </row>
    <row r="695" spans="2:15" x14ac:dyDescent="0.25">
      <c r="B695" s="23"/>
      <c r="C695" s="23" t="s">
        <v>459</v>
      </c>
      <c r="D695" s="23" t="s">
        <v>755</v>
      </c>
      <c r="E695" s="23"/>
      <c r="F695" s="23" t="s">
        <v>46</v>
      </c>
      <c r="G695" s="24">
        <v>110</v>
      </c>
      <c r="H695" s="23">
        <v>339.5</v>
      </c>
      <c r="I695" s="23"/>
      <c r="J695" s="25"/>
      <c r="K69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101578.40000000001</v>
      </c>
      <c r="L69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101578.40000000001</v>
      </c>
      <c r="M695" s="23"/>
      <c r="N695" s="23" t="s">
        <v>13</v>
      </c>
      <c r="O695" s="23"/>
    </row>
    <row r="696" spans="2:15" x14ac:dyDescent="0.25">
      <c r="B696" s="23"/>
      <c r="C696" s="23" t="s">
        <v>459</v>
      </c>
      <c r="D696" s="23" t="s">
        <v>756</v>
      </c>
      <c r="E696" s="23"/>
      <c r="F696" s="23" t="s">
        <v>46</v>
      </c>
      <c r="G696" s="24">
        <v>63</v>
      </c>
      <c r="H696" s="23">
        <v>1004.5</v>
      </c>
      <c r="I696" s="23"/>
      <c r="J696" s="25"/>
      <c r="K69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187841.50000000003</v>
      </c>
      <c r="L69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187841.50000000003</v>
      </c>
      <c r="M696" s="23"/>
      <c r="N696" s="23" t="s">
        <v>13</v>
      </c>
      <c r="O696" s="23"/>
    </row>
    <row r="697" spans="2:15" x14ac:dyDescent="0.25">
      <c r="B697" s="23"/>
      <c r="C697" s="23" t="s">
        <v>459</v>
      </c>
      <c r="D697" s="23" t="s">
        <v>757</v>
      </c>
      <c r="E697" s="23"/>
      <c r="F697" s="23" t="s">
        <v>46</v>
      </c>
      <c r="G697" s="24">
        <v>63</v>
      </c>
      <c r="H697" s="23">
        <v>407.4</v>
      </c>
      <c r="I697" s="23"/>
      <c r="J697" s="25"/>
      <c r="K69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76183.8</v>
      </c>
      <c r="L69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76183.8</v>
      </c>
      <c r="M697" s="23"/>
      <c r="N697" s="23" t="s">
        <v>13</v>
      </c>
      <c r="O697" s="23"/>
    </row>
    <row r="698" spans="2:15" x14ac:dyDescent="0.25">
      <c r="B698" s="23"/>
      <c r="C698" s="23" t="s">
        <v>459</v>
      </c>
      <c r="D698" s="23" t="s">
        <v>758</v>
      </c>
      <c r="E698" s="23"/>
      <c r="F698" s="23" t="s">
        <v>46</v>
      </c>
      <c r="G698" s="24">
        <v>63</v>
      </c>
      <c r="H698" s="23">
        <v>770.49</v>
      </c>
      <c r="I698" s="23"/>
      <c r="J698" s="25"/>
      <c r="K69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144081.63000000003</v>
      </c>
      <c r="L69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144081.63000000003</v>
      </c>
      <c r="M698" s="23"/>
      <c r="N698" s="23" t="s">
        <v>13</v>
      </c>
      <c r="O698" s="23"/>
    </row>
    <row r="699" spans="2:15" x14ac:dyDescent="0.25">
      <c r="B699" s="23"/>
      <c r="C699" s="23" t="s">
        <v>459</v>
      </c>
      <c r="D699" s="23" t="s">
        <v>759</v>
      </c>
      <c r="E699" s="23"/>
      <c r="F699" s="23" t="s">
        <v>46</v>
      </c>
      <c r="G699" s="24">
        <v>63</v>
      </c>
      <c r="H699" s="23">
        <v>791.4</v>
      </c>
      <c r="I699" s="23"/>
      <c r="J699" s="25"/>
      <c r="K69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147991.80000000002</v>
      </c>
      <c r="L69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147991.80000000002</v>
      </c>
      <c r="M699" s="23"/>
      <c r="N699" s="23" t="s">
        <v>13</v>
      </c>
      <c r="O699" s="23"/>
    </row>
    <row r="700" spans="2:15" x14ac:dyDescent="0.25">
      <c r="B700" s="23"/>
      <c r="C700" s="23" t="s">
        <v>459</v>
      </c>
      <c r="D700" s="23" t="s">
        <v>760</v>
      </c>
      <c r="E700" s="23"/>
      <c r="F700" s="23" t="s">
        <v>46</v>
      </c>
      <c r="G700" s="24">
        <v>63</v>
      </c>
      <c r="H700" s="23">
        <v>325</v>
      </c>
      <c r="I700" s="23"/>
      <c r="J700" s="25"/>
      <c r="K70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60775.000000000007</v>
      </c>
      <c r="L70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60775.000000000007</v>
      </c>
      <c r="M700" s="23"/>
      <c r="N700" s="23" t="s">
        <v>13</v>
      </c>
      <c r="O700" s="23"/>
    </row>
    <row r="701" spans="2:15" x14ac:dyDescent="0.25">
      <c r="B701" s="23"/>
      <c r="C701" s="23" t="s">
        <v>459</v>
      </c>
      <c r="D701" s="23" t="s">
        <v>761</v>
      </c>
      <c r="E701" s="23"/>
      <c r="F701" s="23" t="s">
        <v>46</v>
      </c>
      <c r="G701" s="24">
        <v>63</v>
      </c>
      <c r="H701" s="23">
        <v>260.60000000000002</v>
      </c>
      <c r="I701" s="23"/>
      <c r="J701" s="25"/>
      <c r="K70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48732.200000000012</v>
      </c>
      <c r="L70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48732.200000000012</v>
      </c>
      <c r="M701" s="23"/>
      <c r="N701" s="23" t="s">
        <v>13</v>
      </c>
      <c r="O701" s="23"/>
    </row>
    <row r="702" spans="2:15" x14ac:dyDescent="0.25">
      <c r="B702" s="23"/>
      <c r="C702" s="23" t="s">
        <v>459</v>
      </c>
      <c r="D702" s="23" t="s">
        <v>762</v>
      </c>
      <c r="E702" s="23"/>
      <c r="F702" s="23" t="s">
        <v>46</v>
      </c>
      <c r="G702" s="24">
        <v>63</v>
      </c>
      <c r="H702" s="23">
        <v>0</v>
      </c>
      <c r="I702" s="23"/>
      <c r="J702" s="25"/>
      <c r="K70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0</v>
      </c>
      <c r="L70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0</v>
      </c>
      <c r="M702" s="23"/>
      <c r="N702" s="23" t="s">
        <v>13</v>
      </c>
      <c r="O702" s="23"/>
    </row>
    <row r="703" spans="2:15" x14ac:dyDescent="0.25">
      <c r="B703" s="23"/>
      <c r="C703" s="23" t="s">
        <v>459</v>
      </c>
      <c r="D703" s="23" t="s">
        <v>763</v>
      </c>
      <c r="E703" s="23"/>
      <c r="F703" s="23" t="s">
        <v>46</v>
      </c>
      <c r="G703" s="24">
        <v>63</v>
      </c>
      <c r="H703" s="23">
        <v>0</v>
      </c>
      <c r="I703" s="23"/>
      <c r="J703" s="25"/>
      <c r="K70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0</v>
      </c>
      <c r="L70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0</v>
      </c>
      <c r="M703" s="23"/>
      <c r="N703" s="23" t="s">
        <v>13</v>
      </c>
      <c r="O703" s="23"/>
    </row>
    <row r="704" spans="2:15" x14ac:dyDescent="0.25">
      <c r="B704" s="23"/>
      <c r="C704" s="23" t="s">
        <v>459</v>
      </c>
      <c r="D704" s="23" t="s">
        <v>764</v>
      </c>
      <c r="E704" s="23"/>
      <c r="F704" s="23" t="s">
        <v>46</v>
      </c>
      <c r="G704" s="24">
        <v>63</v>
      </c>
      <c r="H704" s="23">
        <v>0</v>
      </c>
      <c r="I704" s="23"/>
      <c r="J704" s="25"/>
      <c r="K70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0</v>
      </c>
      <c r="L70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0</v>
      </c>
      <c r="M704" s="23"/>
      <c r="N704" s="23" t="s">
        <v>13</v>
      </c>
      <c r="O704" s="23"/>
    </row>
    <row r="705" spans="2:15" x14ac:dyDescent="0.25">
      <c r="B705" s="23"/>
      <c r="C705" s="23" t="s">
        <v>459</v>
      </c>
      <c r="D705" s="23" t="s">
        <v>765</v>
      </c>
      <c r="E705" s="23"/>
      <c r="F705" s="23" t="s">
        <v>46</v>
      </c>
      <c r="G705" s="24">
        <v>110</v>
      </c>
      <c r="H705" s="23">
        <v>120.5</v>
      </c>
      <c r="I705" s="23"/>
      <c r="J705" s="25"/>
      <c r="K70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36053.600000000006</v>
      </c>
      <c r="L70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36053.600000000006</v>
      </c>
      <c r="M705" s="23"/>
      <c r="N705" s="23" t="s">
        <v>13</v>
      </c>
      <c r="O705" s="23"/>
    </row>
    <row r="706" spans="2:15" x14ac:dyDescent="0.25">
      <c r="B706" s="23"/>
      <c r="C706" s="23" t="s">
        <v>459</v>
      </c>
      <c r="D706" s="23" t="s">
        <v>766</v>
      </c>
      <c r="E706" s="23"/>
      <c r="F706" s="23" t="s">
        <v>46</v>
      </c>
      <c r="G706" s="24">
        <v>63</v>
      </c>
      <c r="H706" s="23">
        <v>34.65</v>
      </c>
      <c r="I706" s="23"/>
      <c r="J706" s="25"/>
      <c r="K70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6479.5500000000011</v>
      </c>
      <c r="L70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6479.5500000000011</v>
      </c>
      <c r="M706" s="23"/>
      <c r="N706" s="23" t="s">
        <v>13</v>
      </c>
      <c r="O706" s="23"/>
    </row>
    <row r="707" spans="2:15" x14ac:dyDescent="0.25">
      <c r="B707" s="23"/>
      <c r="C707" s="23" t="s">
        <v>459</v>
      </c>
      <c r="D707" s="23" t="s">
        <v>767</v>
      </c>
      <c r="E707" s="23"/>
      <c r="F707" s="23" t="s">
        <v>46</v>
      </c>
      <c r="G707" s="24">
        <v>63</v>
      </c>
      <c r="H707" s="23">
        <v>200</v>
      </c>
      <c r="I707" s="23"/>
      <c r="J707" s="25"/>
      <c r="K70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37400.000000000007</v>
      </c>
      <c r="L70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37400.000000000007</v>
      </c>
      <c r="M707" s="23"/>
      <c r="N707" s="23" t="s">
        <v>13</v>
      </c>
      <c r="O707" s="23"/>
    </row>
    <row r="708" spans="2:15" x14ac:dyDescent="0.25">
      <c r="B708" s="23"/>
      <c r="C708" s="23" t="s">
        <v>459</v>
      </c>
      <c r="D708" s="23" t="s">
        <v>768</v>
      </c>
      <c r="E708" s="23"/>
      <c r="F708" s="23" t="s">
        <v>46</v>
      </c>
      <c r="G708" s="24">
        <v>63</v>
      </c>
      <c r="H708" s="23">
        <v>112.5</v>
      </c>
      <c r="I708" s="23"/>
      <c r="J708" s="25"/>
      <c r="K70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21037.500000000004</v>
      </c>
      <c r="L70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21037.500000000004</v>
      </c>
      <c r="M708" s="23"/>
      <c r="N708" s="23" t="s">
        <v>13</v>
      </c>
      <c r="O708" s="23"/>
    </row>
    <row r="709" spans="2:15" x14ac:dyDescent="0.25">
      <c r="B709" s="23"/>
      <c r="C709" s="23" t="s">
        <v>459</v>
      </c>
      <c r="D709" s="23" t="s">
        <v>769</v>
      </c>
      <c r="E709" s="23"/>
      <c r="F709" s="23" t="s">
        <v>46</v>
      </c>
      <c r="G709" s="24">
        <v>63</v>
      </c>
      <c r="H709" s="23">
        <v>138</v>
      </c>
      <c r="I709" s="23"/>
      <c r="J709" s="25"/>
      <c r="K70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25806.000000000004</v>
      </c>
      <c r="L70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25806.000000000004</v>
      </c>
      <c r="M709" s="23"/>
      <c r="N709" s="23" t="s">
        <v>13</v>
      </c>
      <c r="O709" s="23"/>
    </row>
    <row r="710" spans="2:15" x14ac:dyDescent="0.25">
      <c r="B710" s="23"/>
      <c r="C710" s="23" t="s">
        <v>459</v>
      </c>
      <c r="D710" s="23" t="s">
        <v>770</v>
      </c>
      <c r="E710" s="23"/>
      <c r="F710" s="23" t="s">
        <v>46</v>
      </c>
      <c r="G710" s="24">
        <v>63</v>
      </c>
      <c r="H710" s="23">
        <v>60</v>
      </c>
      <c r="I710" s="23"/>
      <c r="J710" s="25"/>
      <c r="K71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11220.000000000002</v>
      </c>
      <c r="L71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11220.000000000002</v>
      </c>
      <c r="M710" s="23"/>
      <c r="N710" s="23" t="s">
        <v>13</v>
      </c>
      <c r="O710" s="23"/>
    </row>
    <row r="711" spans="2:15" x14ac:dyDescent="0.25">
      <c r="B711" s="23"/>
      <c r="C711" s="23" t="s">
        <v>459</v>
      </c>
      <c r="D711" s="23" t="s">
        <v>771</v>
      </c>
      <c r="E711" s="23"/>
      <c r="F711" s="23" t="s">
        <v>46</v>
      </c>
      <c r="G711" s="24">
        <v>63</v>
      </c>
      <c r="H711" s="23">
        <v>100</v>
      </c>
      <c r="I711" s="23"/>
      <c r="J711" s="25"/>
      <c r="K71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18700.000000000004</v>
      </c>
      <c r="L71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18700.000000000004</v>
      </c>
      <c r="M711" s="23"/>
      <c r="N711" s="23" t="s">
        <v>13</v>
      </c>
      <c r="O711" s="23"/>
    </row>
    <row r="712" spans="2:15" x14ac:dyDescent="0.25">
      <c r="B712" s="23"/>
      <c r="C712" s="23" t="s">
        <v>459</v>
      </c>
      <c r="D712" s="23" t="s">
        <v>772</v>
      </c>
      <c r="E712" s="23"/>
      <c r="F712" s="23" t="s">
        <v>46</v>
      </c>
      <c r="G712" s="24">
        <v>63</v>
      </c>
      <c r="H712" s="23">
        <v>170</v>
      </c>
      <c r="I712" s="23"/>
      <c r="J712" s="25"/>
      <c r="K71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31790.000000000004</v>
      </c>
      <c r="L71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31790.000000000004</v>
      </c>
      <c r="M712" s="23"/>
      <c r="N712" s="23" t="s">
        <v>13</v>
      </c>
      <c r="O712" s="23"/>
    </row>
    <row r="713" spans="2:15" x14ac:dyDescent="0.25">
      <c r="B713" s="23"/>
      <c r="C713" s="23" t="s">
        <v>539</v>
      </c>
      <c r="D713" s="23" t="s">
        <v>773</v>
      </c>
      <c r="E713" s="23"/>
      <c r="F713" s="23" t="s">
        <v>46</v>
      </c>
      <c r="G713" s="24">
        <v>63</v>
      </c>
      <c r="H713" s="23">
        <v>103</v>
      </c>
      <c r="I713" s="23"/>
      <c r="J713" s="25"/>
      <c r="K71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19261.000000000004</v>
      </c>
      <c r="L71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19261.000000000004</v>
      </c>
      <c r="M713" s="23"/>
      <c r="N713" s="23" t="s">
        <v>13</v>
      </c>
      <c r="O713" s="23"/>
    </row>
    <row r="714" spans="2:15" x14ac:dyDescent="0.25">
      <c r="B714" s="23"/>
      <c r="C714" s="23" t="s">
        <v>539</v>
      </c>
      <c r="D714" s="23" t="s">
        <v>774</v>
      </c>
      <c r="E714" s="23"/>
      <c r="F714" s="23" t="s">
        <v>46</v>
      </c>
      <c r="G714" s="24">
        <v>110</v>
      </c>
      <c r="H714" s="27">
        <v>1483.13</v>
      </c>
      <c r="I714" s="23"/>
      <c r="J714" s="25"/>
      <c r="K71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443752.4960000001</v>
      </c>
      <c r="L71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443752.4960000001</v>
      </c>
      <c r="M714" s="23"/>
      <c r="N714" s="23" t="s">
        <v>13</v>
      </c>
      <c r="O714" s="23"/>
    </row>
    <row r="715" spans="2:15" x14ac:dyDescent="0.25">
      <c r="B715" s="23"/>
      <c r="C715" s="23" t="s">
        <v>539</v>
      </c>
      <c r="D715" s="23" t="s">
        <v>775</v>
      </c>
      <c r="E715" s="23"/>
      <c r="F715" s="23" t="s">
        <v>46</v>
      </c>
      <c r="G715" s="24">
        <v>110</v>
      </c>
      <c r="H715" s="23">
        <v>424.8</v>
      </c>
      <c r="I715" s="23"/>
      <c r="J715" s="25"/>
      <c r="K71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127100.16000000002</v>
      </c>
      <c r="L71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127100.16000000002</v>
      </c>
      <c r="M715" s="23"/>
      <c r="N715" s="23" t="s">
        <v>13</v>
      </c>
      <c r="O715" s="23"/>
    </row>
    <row r="716" spans="2:15" x14ac:dyDescent="0.25">
      <c r="B716" s="23"/>
      <c r="C716" s="23" t="s">
        <v>539</v>
      </c>
      <c r="D716" s="23" t="s">
        <v>776</v>
      </c>
      <c r="E716" s="23"/>
      <c r="F716" s="23" t="s">
        <v>46</v>
      </c>
      <c r="G716" s="24">
        <v>63</v>
      </c>
      <c r="H716" s="23">
        <v>160</v>
      </c>
      <c r="I716" s="23"/>
      <c r="J716" s="25"/>
      <c r="K71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29920.000000000004</v>
      </c>
      <c r="L71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29920.000000000004</v>
      </c>
      <c r="M716" s="23"/>
      <c r="N716" s="23" t="s">
        <v>13</v>
      </c>
      <c r="O716" s="23"/>
    </row>
    <row r="717" spans="2:15" x14ac:dyDescent="0.25">
      <c r="B717" s="23"/>
      <c r="C717" s="23" t="s">
        <v>539</v>
      </c>
      <c r="D717" s="23" t="s">
        <v>777</v>
      </c>
      <c r="E717" s="23"/>
      <c r="F717" s="23" t="s">
        <v>46</v>
      </c>
      <c r="G717" s="24">
        <v>63</v>
      </c>
      <c r="H717" s="23">
        <v>42</v>
      </c>
      <c r="I717" s="23"/>
      <c r="J717" s="25"/>
      <c r="K71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7854.0000000000009</v>
      </c>
      <c r="L71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7854.0000000000009</v>
      </c>
      <c r="M717" s="23"/>
      <c r="N717" s="23" t="s">
        <v>13</v>
      </c>
      <c r="O717" s="23"/>
    </row>
    <row r="718" spans="2:15" x14ac:dyDescent="0.25">
      <c r="B718" s="23"/>
      <c r="C718" s="23" t="s">
        <v>539</v>
      </c>
      <c r="D718" s="23" t="s">
        <v>778</v>
      </c>
      <c r="E718" s="23"/>
      <c r="F718" s="23" t="s">
        <v>46</v>
      </c>
      <c r="G718" s="24">
        <v>63</v>
      </c>
      <c r="H718" s="23">
        <v>38</v>
      </c>
      <c r="I718" s="23"/>
      <c r="J718" s="25"/>
      <c r="K71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7106.0000000000009</v>
      </c>
      <c r="L71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7106.0000000000009</v>
      </c>
      <c r="M718" s="23"/>
      <c r="N718" s="23" t="s">
        <v>13</v>
      </c>
      <c r="O718" s="23"/>
    </row>
    <row r="719" spans="2:15" x14ac:dyDescent="0.25">
      <c r="B719" s="23"/>
      <c r="C719" s="23" t="s">
        <v>539</v>
      </c>
      <c r="D719" s="23" t="s">
        <v>779</v>
      </c>
      <c r="E719" s="23"/>
      <c r="F719" s="23" t="s">
        <v>46</v>
      </c>
      <c r="G719" s="24">
        <v>63</v>
      </c>
      <c r="H719" s="23">
        <v>47.25</v>
      </c>
      <c r="I719" s="23"/>
      <c r="J719" s="25"/>
      <c r="K71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8835.7500000000018</v>
      </c>
      <c r="L71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8835.7500000000018</v>
      </c>
      <c r="M719" s="23"/>
      <c r="N719" s="23" t="s">
        <v>13</v>
      </c>
      <c r="O719" s="23"/>
    </row>
    <row r="720" spans="2:15" x14ac:dyDescent="0.25">
      <c r="B720" s="23"/>
      <c r="C720" s="23" t="s">
        <v>459</v>
      </c>
      <c r="D720" s="23" t="s">
        <v>780</v>
      </c>
      <c r="E720" s="23"/>
      <c r="F720" s="23" t="s">
        <v>12</v>
      </c>
      <c r="G720" s="24">
        <v>3</v>
      </c>
      <c r="H720" s="23">
        <v>47.35</v>
      </c>
      <c r="I720" s="23"/>
      <c r="J720" s="25"/>
      <c r="K72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15406.743000000002</v>
      </c>
      <c r="L72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15406.743000000002</v>
      </c>
      <c r="M720" s="23"/>
      <c r="N720" s="23" t="s">
        <v>13</v>
      </c>
      <c r="O720" s="23"/>
    </row>
    <row r="721" spans="2:15" x14ac:dyDescent="0.25">
      <c r="B721" s="23"/>
      <c r="C721" s="23" t="s">
        <v>459</v>
      </c>
      <c r="D721" s="23" t="s">
        <v>462</v>
      </c>
      <c r="E721" s="23" t="s">
        <v>781</v>
      </c>
      <c r="F721" s="23" t="s">
        <v>46</v>
      </c>
      <c r="G721" s="24">
        <v>32</v>
      </c>
      <c r="H721" s="23">
        <v>5.6</v>
      </c>
      <c r="I721" s="23"/>
      <c r="J721" s="25"/>
      <c r="K72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628.32000000000005</v>
      </c>
      <c r="L72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628.32000000000005</v>
      </c>
      <c r="M721" s="23"/>
      <c r="N721" s="23" t="s">
        <v>13</v>
      </c>
      <c r="O721" s="23"/>
    </row>
    <row r="722" spans="2:15" x14ac:dyDescent="0.25">
      <c r="B722" s="23"/>
      <c r="C722" s="23" t="s">
        <v>459</v>
      </c>
      <c r="D722" s="23" t="s">
        <v>853</v>
      </c>
      <c r="E722" s="23" t="s">
        <v>782</v>
      </c>
      <c r="F722" s="23" t="s">
        <v>46</v>
      </c>
      <c r="G722" s="24">
        <v>32</v>
      </c>
      <c r="H722" s="23">
        <v>62.7</v>
      </c>
      <c r="I722" s="23"/>
      <c r="J722" s="25"/>
      <c r="K72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7034.9400000000014</v>
      </c>
      <c r="L72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7034.9400000000014</v>
      </c>
      <c r="M722" s="23"/>
      <c r="N722" s="23" t="s">
        <v>13</v>
      </c>
      <c r="O722" s="23"/>
    </row>
    <row r="723" spans="2:15" x14ac:dyDescent="0.25">
      <c r="B723" s="23"/>
      <c r="C723" s="23" t="s">
        <v>459</v>
      </c>
      <c r="D723" s="23" t="s">
        <v>506</v>
      </c>
      <c r="E723" s="23" t="s">
        <v>783</v>
      </c>
      <c r="F723" s="23" t="s">
        <v>46</v>
      </c>
      <c r="G723" s="24">
        <v>32</v>
      </c>
      <c r="H723" s="23">
        <v>28.2</v>
      </c>
      <c r="I723" s="23"/>
      <c r="J723" s="25"/>
      <c r="K72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3164.0400000000004</v>
      </c>
      <c r="L72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3164.0400000000004</v>
      </c>
      <c r="M723" s="23"/>
      <c r="N723" s="23" t="s">
        <v>13</v>
      </c>
      <c r="O723" s="23"/>
    </row>
    <row r="724" spans="2:15" x14ac:dyDescent="0.25">
      <c r="B724" s="23"/>
      <c r="C724" s="23" t="s">
        <v>459</v>
      </c>
      <c r="D724" s="23" t="s">
        <v>506</v>
      </c>
      <c r="E724" s="23" t="s">
        <v>784</v>
      </c>
      <c r="F724" s="23" t="s">
        <v>46</v>
      </c>
      <c r="G724" s="24">
        <v>32</v>
      </c>
      <c r="H724" s="23">
        <v>28.4</v>
      </c>
      <c r="I724" s="23"/>
      <c r="J724" s="25"/>
      <c r="K72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3186.4800000000005</v>
      </c>
      <c r="L72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3186.4800000000005</v>
      </c>
      <c r="M724" s="23"/>
      <c r="N724" s="23" t="s">
        <v>13</v>
      </c>
      <c r="O724" s="23"/>
    </row>
    <row r="725" spans="2:15" x14ac:dyDescent="0.25">
      <c r="B725" s="23"/>
      <c r="C725" s="23" t="s">
        <v>459</v>
      </c>
      <c r="D725" s="23" t="s">
        <v>853</v>
      </c>
      <c r="E725" s="23" t="s">
        <v>785</v>
      </c>
      <c r="F725" s="23" t="s">
        <v>46</v>
      </c>
      <c r="G725" s="24">
        <v>32</v>
      </c>
      <c r="H725" s="23">
        <v>11.3</v>
      </c>
      <c r="I725" s="23"/>
      <c r="J725" s="25"/>
      <c r="K72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1267.8600000000004</v>
      </c>
      <c r="L72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1267.8600000000004</v>
      </c>
      <c r="M725" s="23"/>
      <c r="N725" s="23" t="s">
        <v>13</v>
      </c>
      <c r="O725" s="23"/>
    </row>
    <row r="726" spans="2:15" x14ac:dyDescent="0.25">
      <c r="B726" s="23"/>
      <c r="C726" s="23" t="s">
        <v>459</v>
      </c>
      <c r="D726" s="23" t="s">
        <v>643</v>
      </c>
      <c r="E726" s="23" t="s">
        <v>786</v>
      </c>
      <c r="F726" s="23" t="s">
        <v>46</v>
      </c>
      <c r="G726" s="24">
        <v>32</v>
      </c>
      <c r="H726" s="23">
        <v>5.2</v>
      </c>
      <c r="I726" s="23"/>
      <c r="J726" s="25"/>
      <c r="K72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583.44000000000005</v>
      </c>
      <c r="L72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583.44000000000005</v>
      </c>
      <c r="M726" s="23"/>
      <c r="N726" s="23" t="s">
        <v>13</v>
      </c>
      <c r="O726" s="23"/>
    </row>
    <row r="727" spans="2:15" x14ac:dyDescent="0.25">
      <c r="B727" s="23"/>
      <c r="C727" s="23" t="s">
        <v>459</v>
      </c>
      <c r="D727" s="23" t="s">
        <v>200</v>
      </c>
      <c r="E727" s="23" t="s">
        <v>787</v>
      </c>
      <c r="F727" s="23" t="s">
        <v>46</v>
      </c>
      <c r="G727" s="24">
        <v>32</v>
      </c>
      <c r="H727" s="23">
        <v>6.4</v>
      </c>
      <c r="I727" s="23"/>
      <c r="J727" s="25"/>
      <c r="K72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718.08000000000015</v>
      </c>
      <c r="L72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718.08000000000015</v>
      </c>
      <c r="M727" s="23"/>
      <c r="N727" s="23" t="s">
        <v>13</v>
      </c>
      <c r="O727" s="23"/>
    </row>
    <row r="728" spans="2:15" x14ac:dyDescent="0.25">
      <c r="B728" s="23"/>
      <c r="C728" s="23" t="s">
        <v>459</v>
      </c>
      <c r="D728" s="23" t="s">
        <v>653</v>
      </c>
      <c r="E728" s="23" t="s">
        <v>788</v>
      </c>
      <c r="F728" s="23" t="s">
        <v>46</v>
      </c>
      <c r="G728" s="24">
        <v>32</v>
      </c>
      <c r="H728" s="23">
        <v>6</v>
      </c>
      <c r="I728" s="23"/>
      <c r="J728" s="25"/>
      <c r="K72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673.2</v>
      </c>
      <c r="L72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673.2</v>
      </c>
      <c r="M728" s="23"/>
      <c r="N728" s="23" t="s">
        <v>13</v>
      </c>
      <c r="O728" s="23"/>
    </row>
    <row r="729" spans="2:15" x14ac:dyDescent="0.25">
      <c r="B729" s="23"/>
      <c r="C729" s="23" t="s">
        <v>459</v>
      </c>
      <c r="D729" s="23" t="s">
        <v>643</v>
      </c>
      <c r="E729" s="23" t="s">
        <v>789</v>
      </c>
      <c r="F729" s="23" t="s">
        <v>46</v>
      </c>
      <c r="G729" s="24">
        <v>32</v>
      </c>
      <c r="H729" s="23">
        <v>5.2</v>
      </c>
      <c r="I729" s="23"/>
      <c r="J729" s="25"/>
      <c r="K72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583.44000000000005</v>
      </c>
      <c r="L72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583.44000000000005</v>
      </c>
      <c r="M729" s="23"/>
      <c r="N729" s="23" t="s">
        <v>13</v>
      </c>
      <c r="O729" s="23"/>
    </row>
    <row r="730" spans="2:15" x14ac:dyDescent="0.25">
      <c r="B730" s="23"/>
      <c r="C730" s="23" t="s">
        <v>459</v>
      </c>
      <c r="D730" s="23" t="s">
        <v>200</v>
      </c>
      <c r="E730" s="23" t="s">
        <v>790</v>
      </c>
      <c r="F730" s="23" t="s">
        <v>46</v>
      </c>
      <c r="G730" s="24">
        <v>32</v>
      </c>
      <c r="H730" s="23">
        <v>9.35</v>
      </c>
      <c r="I730" s="23"/>
      <c r="J730" s="25"/>
      <c r="K73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1049.0700000000002</v>
      </c>
      <c r="L73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1049.0700000000002</v>
      </c>
      <c r="M730" s="23"/>
      <c r="N730" s="23" t="s">
        <v>13</v>
      </c>
      <c r="O730" s="23"/>
    </row>
    <row r="731" spans="2:15" x14ac:dyDescent="0.25">
      <c r="B731" s="23"/>
      <c r="C731" s="23" t="s">
        <v>459</v>
      </c>
      <c r="D731" s="23" t="s">
        <v>200</v>
      </c>
      <c r="E731" s="23" t="s">
        <v>791</v>
      </c>
      <c r="F731" s="23" t="s">
        <v>46</v>
      </c>
      <c r="G731" s="24">
        <v>32</v>
      </c>
      <c r="H731" s="23">
        <v>3.4</v>
      </c>
      <c r="I731" s="23"/>
      <c r="J731" s="25"/>
      <c r="K73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381.48000000000008</v>
      </c>
      <c r="L73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381.48000000000008</v>
      </c>
      <c r="M731" s="23"/>
      <c r="N731" s="23" t="s">
        <v>13</v>
      </c>
      <c r="O731" s="23"/>
    </row>
    <row r="732" spans="2:15" x14ac:dyDescent="0.25">
      <c r="B732" s="23"/>
      <c r="C732" s="23" t="s">
        <v>459</v>
      </c>
      <c r="D732" s="23" t="s">
        <v>882</v>
      </c>
      <c r="E732" s="23" t="s">
        <v>792</v>
      </c>
      <c r="F732" s="23" t="s">
        <v>46</v>
      </c>
      <c r="G732" s="24">
        <v>32</v>
      </c>
      <c r="H732" s="23">
        <v>3.45</v>
      </c>
      <c r="I732" s="23"/>
      <c r="J732" s="25"/>
      <c r="K73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387.09000000000009</v>
      </c>
      <c r="L73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387.09000000000009</v>
      </c>
      <c r="M732" s="23"/>
      <c r="N732" s="23" t="s">
        <v>13</v>
      </c>
      <c r="O732" s="23"/>
    </row>
    <row r="733" spans="2:15" x14ac:dyDescent="0.25">
      <c r="B733" s="23"/>
      <c r="C733" s="23" t="s">
        <v>459</v>
      </c>
      <c r="D733" s="23" t="s">
        <v>291</v>
      </c>
      <c r="E733" s="23" t="s">
        <v>793</v>
      </c>
      <c r="F733" s="23" t="s">
        <v>46</v>
      </c>
      <c r="G733" s="24">
        <v>32</v>
      </c>
      <c r="H733" s="23">
        <v>9.1</v>
      </c>
      <c r="I733" s="23"/>
      <c r="J733" s="25"/>
      <c r="K73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1021.0200000000001</v>
      </c>
      <c r="L73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1021.0200000000001</v>
      </c>
      <c r="M733" s="23"/>
      <c r="N733" s="23" t="s">
        <v>13</v>
      </c>
      <c r="O733" s="23"/>
    </row>
    <row r="734" spans="2:15" x14ac:dyDescent="0.25">
      <c r="B734" s="23"/>
      <c r="C734" s="23" t="s">
        <v>459</v>
      </c>
      <c r="D734" s="23"/>
      <c r="E734" s="23" t="s">
        <v>794</v>
      </c>
      <c r="F734" s="23" t="s">
        <v>12</v>
      </c>
      <c r="G734" s="24">
        <v>2</v>
      </c>
      <c r="H734" s="23">
        <v>13.92</v>
      </c>
      <c r="I734" s="23"/>
      <c r="J734" s="25"/>
      <c r="K73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3019.5264000000002</v>
      </c>
      <c r="L73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3019.5264000000002</v>
      </c>
      <c r="M734" s="23"/>
      <c r="N734" s="23" t="s">
        <v>13</v>
      </c>
      <c r="O734" s="23"/>
    </row>
    <row r="735" spans="2:15" x14ac:dyDescent="0.25">
      <c r="B735" s="23"/>
      <c r="C735" s="23" t="s">
        <v>459</v>
      </c>
      <c r="D735" s="23" t="s">
        <v>487</v>
      </c>
      <c r="E735" s="23" t="s">
        <v>795</v>
      </c>
      <c r="F735" s="23" t="s">
        <v>46</v>
      </c>
      <c r="G735" s="24">
        <v>32</v>
      </c>
      <c r="H735" s="23">
        <v>86.59</v>
      </c>
      <c r="I735" s="23"/>
      <c r="J735" s="25"/>
      <c r="K73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9715.398000000001</v>
      </c>
      <c r="L73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9715.398000000001</v>
      </c>
      <c r="M735" s="23"/>
      <c r="N735" s="23" t="s">
        <v>13</v>
      </c>
      <c r="O735" s="23"/>
    </row>
    <row r="736" spans="2:15" x14ac:dyDescent="0.25">
      <c r="B736" s="23"/>
      <c r="C736" s="23" t="s">
        <v>459</v>
      </c>
      <c r="D736" s="23" t="s">
        <v>222</v>
      </c>
      <c r="E736" s="23" t="s">
        <v>796</v>
      </c>
      <c r="F736" s="23" t="s">
        <v>46</v>
      </c>
      <c r="G736" s="24">
        <v>32</v>
      </c>
      <c r="H736" s="23">
        <v>3.9</v>
      </c>
      <c r="I736" s="23"/>
      <c r="J736" s="25"/>
      <c r="K73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437.58000000000004</v>
      </c>
      <c r="L73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437.58000000000004</v>
      </c>
      <c r="M736" s="23"/>
      <c r="N736" s="23" t="s">
        <v>13</v>
      </c>
      <c r="O736" s="23"/>
    </row>
    <row r="737" spans="2:15" x14ac:dyDescent="0.25">
      <c r="B737" s="23"/>
      <c r="C737" s="23" t="s">
        <v>459</v>
      </c>
      <c r="D737" s="23" t="s">
        <v>201</v>
      </c>
      <c r="E737" s="23" t="s">
        <v>797</v>
      </c>
      <c r="F737" s="23" t="s">
        <v>46</v>
      </c>
      <c r="G737" s="24">
        <v>32</v>
      </c>
      <c r="H737" s="23">
        <v>10.1</v>
      </c>
      <c r="I737" s="23"/>
      <c r="J737" s="25"/>
      <c r="K73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1133.22</v>
      </c>
      <c r="L73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1133.22</v>
      </c>
      <c r="M737" s="23"/>
      <c r="N737" s="23" t="s">
        <v>13</v>
      </c>
      <c r="O737" s="23"/>
    </row>
    <row r="738" spans="2:15" x14ac:dyDescent="0.25">
      <c r="B738" s="23"/>
      <c r="C738" s="23" t="s">
        <v>459</v>
      </c>
      <c r="D738" s="23" t="s">
        <v>516</v>
      </c>
      <c r="E738" s="23" t="s">
        <v>798</v>
      </c>
      <c r="F738" s="23" t="s">
        <v>46</v>
      </c>
      <c r="G738" s="24">
        <v>32</v>
      </c>
      <c r="H738" s="23">
        <v>13.5</v>
      </c>
      <c r="I738" s="23"/>
      <c r="J738" s="25"/>
      <c r="K73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1514.7000000000003</v>
      </c>
      <c r="L73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1514.7000000000003</v>
      </c>
      <c r="M738" s="23"/>
      <c r="N738" s="23" t="s">
        <v>13</v>
      </c>
      <c r="O738" s="23"/>
    </row>
    <row r="739" spans="2:15" x14ac:dyDescent="0.25">
      <c r="B739" s="23"/>
      <c r="C739" s="23" t="s">
        <v>459</v>
      </c>
      <c r="D739" s="23" t="s">
        <v>643</v>
      </c>
      <c r="E739" s="23" t="s">
        <v>799</v>
      </c>
      <c r="F739" s="23" t="s">
        <v>46</v>
      </c>
      <c r="G739" s="24">
        <v>32</v>
      </c>
      <c r="H739" s="23">
        <v>19.600000000000001</v>
      </c>
      <c r="I739" s="23"/>
      <c r="J739" s="25"/>
      <c r="K73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2199.1200000000003</v>
      </c>
      <c r="L73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2199.1200000000003</v>
      </c>
      <c r="M739" s="23"/>
      <c r="N739" s="23" t="s">
        <v>13</v>
      </c>
      <c r="O739" s="23"/>
    </row>
    <row r="740" spans="2:15" x14ac:dyDescent="0.25">
      <c r="B740" s="23"/>
      <c r="C740" s="23" t="s">
        <v>459</v>
      </c>
      <c r="D740" s="23" t="s">
        <v>506</v>
      </c>
      <c r="E740" s="23" t="s">
        <v>800</v>
      </c>
      <c r="F740" s="23" t="s">
        <v>46</v>
      </c>
      <c r="G740" s="24">
        <v>32</v>
      </c>
      <c r="H740" s="23">
        <v>4.9000000000000004</v>
      </c>
      <c r="I740" s="23"/>
      <c r="J740" s="25"/>
      <c r="K74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549.78000000000009</v>
      </c>
      <c r="L74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549.78000000000009</v>
      </c>
      <c r="M740" s="23"/>
      <c r="N740" s="23" t="s">
        <v>13</v>
      </c>
      <c r="O740" s="23"/>
    </row>
    <row r="741" spans="2:15" x14ac:dyDescent="0.25">
      <c r="B741" s="23"/>
      <c r="C741" s="23" t="s">
        <v>459</v>
      </c>
      <c r="D741" s="23" t="s">
        <v>532</v>
      </c>
      <c r="E741" s="23" t="s">
        <v>801</v>
      </c>
      <c r="F741" s="23" t="s">
        <v>46</v>
      </c>
      <c r="G741" s="24">
        <v>32</v>
      </c>
      <c r="H741" s="23">
        <v>9.1999999999999993</v>
      </c>
      <c r="I741" s="23"/>
      <c r="J741" s="25"/>
      <c r="K74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1032.24</v>
      </c>
      <c r="L74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1032.24</v>
      </c>
      <c r="M741" s="23"/>
      <c r="N741" s="23" t="s">
        <v>13</v>
      </c>
      <c r="O741" s="23"/>
    </row>
    <row r="742" spans="2:15" x14ac:dyDescent="0.25">
      <c r="B742" s="23"/>
      <c r="C742" s="23" t="s">
        <v>459</v>
      </c>
      <c r="D742" s="23" t="s">
        <v>201</v>
      </c>
      <c r="E742" s="23" t="s">
        <v>802</v>
      </c>
      <c r="F742" s="23" t="s">
        <v>46</v>
      </c>
      <c r="G742" s="24">
        <v>32</v>
      </c>
      <c r="H742" s="23">
        <v>3.5</v>
      </c>
      <c r="I742" s="23"/>
      <c r="J742" s="25"/>
      <c r="K74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392.70000000000005</v>
      </c>
      <c r="L74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392.70000000000005</v>
      </c>
      <c r="M742" s="23"/>
      <c r="N742" s="23" t="s">
        <v>13</v>
      </c>
      <c r="O742" s="23"/>
    </row>
    <row r="743" spans="2:15" x14ac:dyDescent="0.25">
      <c r="B743" s="23"/>
      <c r="C743" s="23" t="s">
        <v>459</v>
      </c>
      <c r="D743" s="23" t="s">
        <v>201</v>
      </c>
      <c r="E743" s="23" t="s">
        <v>803</v>
      </c>
      <c r="F743" s="23" t="s">
        <v>46</v>
      </c>
      <c r="G743" s="24">
        <v>32</v>
      </c>
      <c r="H743" s="23">
        <v>3.7</v>
      </c>
      <c r="I743" s="23"/>
      <c r="J743" s="25"/>
      <c r="K74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415.1400000000001</v>
      </c>
      <c r="L74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415.1400000000001</v>
      </c>
      <c r="M743" s="23"/>
      <c r="N743" s="23" t="s">
        <v>13</v>
      </c>
      <c r="O743" s="23"/>
    </row>
    <row r="744" spans="2:15" x14ac:dyDescent="0.25">
      <c r="B744" s="23"/>
      <c r="C744" s="23" t="s">
        <v>459</v>
      </c>
      <c r="D744" s="23" t="s">
        <v>548</v>
      </c>
      <c r="E744" s="23" t="s">
        <v>804</v>
      </c>
      <c r="F744" s="23" t="s">
        <v>46</v>
      </c>
      <c r="G744" s="24">
        <v>32</v>
      </c>
      <c r="H744" s="23">
        <v>7</v>
      </c>
      <c r="I744" s="23"/>
      <c r="J744" s="25"/>
      <c r="K74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785.40000000000009</v>
      </c>
      <c r="L74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785.40000000000009</v>
      </c>
      <c r="M744" s="23"/>
      <c r="N744" s="23" t="s">
        <v>13</v>
      </c>
      <c r="O744" s="23"/>
    </row>
    <row r="745" spans="2:15" x14ac:dyDescent="0.25">
      <c r="B745" s="23"/>
      <c r="C745" s="23" t="s">
        <v>459</v>
      </c>
      <c r="D745" s="23" t="s">
        <v>506</v>
      </c>
      <c r="E745" s="23" t="s">
        <v>805</v>
      </c>
      <c r="F745" s="23" t="s">
        <v>46</v>
      </c>
      <c r="G745" s="24">
        <v>32</v>
      </c>
      <c r="H745" s="23">
        <v>4.75</v>
      </c>
      <c r="I745" s="23"/>
      <c r="J745" s="25"/>
      <c r="K74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532.95000000000005</v>
      </c>
      <c r="L74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532.95000000000005</v>
      </c>
      <c r="M745" s="23"/>
      <c r="N745" s="23" t="s">
        <v>13</v>
      </c>
      <c r="O745" s="23"/>
    </row>
    <row r="746" spans="2:15" x14ac:dyDescent="0.25">
      <c r="B746" s="23"/>
      <c r="C746" s="23" t="s">
        <v>459</v>
      </c>
      <c r="D746" s="23" t="s">
        <v>506</v>
      </c>
      <c r="E746" s="23" t="s">
        <v>806</v>
      </c>
      <c r="F746" s="23" t="s">
        <v>46</v>
      </c>
      <c r="G746" s="24">
        <v>32</v>
      </c>
      <c r="H746" s="23">
        <v>4.0999999999999996</v>
      </c>
      <c r="I746" s="23"/>
      <c r="J746" s="25"/>
      <c r="K74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460.02000000000004</v>
      </c>
      <c r="L74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460.02000000000004</v>
      </c>
      <c r="M746" s="23"/>
      <c r="N746" s="23" t="s">
        <v>13</v>
      </c>
      <c r="O746" s="23"/>
    </row>
    <row r="747" spans="2:15" x14ac:dyDescent="0.25">
      <c r="B747" s="23"/>
      <c r="C747" s="23" t="s">
        <v>459</v>
      </c>
      <c r="D747" s="23" t="s">
        <v>853</v>
      </c>
      <c r="E747" s="23" t="s">
        <v>807</v>
      </c>
      <c r="F747" s="23" t="s">
        <v>46</v>
      </c>
      <c r="G747" s="24">
        <v>32</v>
      </c>
      <c r="H747" s="23">
        <v>25.8</v>
      </c>
      <c r="I747" s="23"/>
      <c r="J747" s="25"/>
      <c r="K74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2894.7600000000007</v>
      </c>
      <c r="L74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2894.7600000000007</v>
      </c>
      <c r="M747" s="23"/>
      <c r="N747" s="23" t="s">
        <v>13</v>
      </c>
      <c r="O747" s="23"/>
    </row>
    <row r="748" spans="2:15" x14ac:dyDescent="0.25">
      <c r="B748" s="23"/>
      <c r="C748" s="23" t="s">
        <v>459</v>
      </c>
      <c r="D748" s="23" t="s">
        <v>853</v>
      </c>
      <c r="E748" s="23" t="s">
        <v>808</v>
      </c>
      <c r="F748" s="23" t="s">
        <v>46</v>
      </c>
      <c r="G748" s="24">
        <v>32</v>
      </c>
      <c r="H748" s="23">
        <v>4.9000000000000004</v>
      </c>
      <c r="I748" s="23"/>
      <c r="J748" s="25"/>
      <c r="K74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549.78000000000009</v>
      </c>
      <c r="L74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549.78000000000009</v>
      </c>
      <c r="M748" s="23"/>
      <c r="N748" s="23" t="s">
        <v>13</v>
      </c>
      <c r="O748" s="23"/>
    </row>
    <row r="749" spans="2:15" x14ac:dyDescent="0.25">
      <c r="B749" s="23"/>
      <c r="C749" s="23" t="s">
        <v>459</v>
      </c>
      <c r="D749" s="23" t="s">
        <v>200</v>
      </c>
      <c r="E749" s="23" t="s">
        <v>809</v>
      </c>
      <c r="F749" s="23" t="s">
        <v>46</v>
      </c>
      <c r="G749" s="24">
        <v>32</v>
      </c>
      <c r="H749" s="23">
        <v>14.5</v>
      </c>
      <c r="I749" s="23"/>
      <c r="J749" s="25"/>
      <c r="K74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1626.9000000000003</v>
      </c>
      <c r="L74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1626.9000000000003</v>
      </c>
      <c r="M749" s="23"/>
      <c r="N749" s="23" t="s">
        <v>13</v>
      </c>
      <c r="O749" s="23"/>
    </row>
    <row r="750" spans="2:15" x14ac:dyDescent="0.25">
      <c r="B750" s="23"/>
      <c r="C750" s="23" t="s">
        <v>459</v>
      </c>
      <c r="D750" s="23" t="s">
        <v>198</v>
      </c>
      <c r="E750" s="23" t="s">
        <v>810</v>
      </c>
      <c r="F750" s="23" t="s">
        <v>46</v>
      </c>
      <c r="G750" s="24">
        <v>32</v>
      </c>
      <c r="H750" s="23">
        <v>11.6</v>
      </c>
      <c r="I750" s="23"/>
      <c r="J750" s="25"/>
      <c r="K75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1301.5200000000002</v>
      </c>
      <c r="L75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1301.5200000000002</v>
      </c>
      <c r="M750" s="23"/>
      <c r="N750" s="23" t="s">
        <v>13</v>
      </c>
      <c r="O750" s="23"/>
    </row>
    <row r="751" spans="2:15" x14ac:dyDescent="0.25">
      <c r="B751" s="23"/>
      <c r="C751" s="23" t="s">
        <v>459</v>
      </c>
      <c r="D751" s="23" t="s">
        <v>538</v>
      </c>
      <c r="E751" s="23" t="s">
        <v>811</v>
      </c>
      <c r="F751" s="23" t="s">
        <v>46</v>
      </c>
      <c r="G751" s="24">
        <v>32</v>
      </c>
      <c r="H751" s="23">
        <v>12.2</v>
      </c>
      <c r="I751" s="23"/>
      <c r="J751" s="25"/>
      <c r="K75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1368.8400000000001</v>
      </c>
      <c r="L75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1368.8400000000001</v>
      </c>
      <c r="M751" s="23"/>
      <c r="N751" s="23" t="s">
        <v>13</v>
      </c>
      <c r="O751" s="23"/>
    </row>
    <row r="752" spans="2:15" x14ac:dyDescent="0.25">
      <c r="B752" s="23"/>
      <c r="C752" s="23" t="s">
        <v>459</v>
      </c>
      <c r="D752" s="23" t="s">
        <v>291</v>
      </c>
      <c r="E752" s="23" t="s">
        <v>812</v>
      </c>
      <c r="F752" s="23" t="s">
        <v>46</v>
      </c>
      <c r="G752" s="24">
        <v>32</v>
      </c>
      <c r="H752" s="23">
        <v>10.5</v>
      </c>
      <c r="I752" s="23"/>
      <c r="J752" s="25"/>
      <c r="K75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1178.1000000000001</v>
      </c>
      <c r="L75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1178.1000000000001</v>
      </c>
      <c r="M752" s="23"/>
      <c r="N752" s="23" t="s">
        <v>13</v>
      </c>
      <c r="O752" s="23"/>
    </row>
    <row r="753" spans="2:15" x14ac:dyDescent="0.25">
      <c r="B753" s="23"/>
      <c r="C753" s="23" t="s">
        <v>459</v>
      </c>
      <c r="D753" s="23" t="s">
        <v>201</v>
      </c>
      <c r="E753" s="23" t="s">
        <v>813</v>
      </c>
      <c r="F753" s="23" t="s">
        <v>46</v>
      </c>
      <c r="G753" s="24">
        <v>32</v>
      </c>
      <c r="H753" s="23">
        <v>5.7</v>
      </c>
      <c r="I753" s="23"/>
      <c r="J753" s="25"/>
      <c r="K75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639.54000000000008</v>
      </c>
      <c r="L75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639.54000000000008</v>
      </c>
      <c r="M753" s="23"/>
      <c r="N753" s="23" t="s">
        <v>13</v>
      </c>
      <c r="O753" s="23"/>
    </row>
    <row r="754" spans="2:15" x14ac:dyDescent="0.25">
      <c r="B754" s="23"/>
      <c r="C754" s="23" t="s">
        <v>459</v>
      </c>
      <c r="D754" s="23" t="s">
        <v>728</v>
      </c>
      <c r="E754" s="23" t="s">
        <v>814</v>
      </c>
      <c r="F754" s="23" t="s">
        <v>46</v>
      </c>
      <c r="G754" s="24">
        <v>32</v>
      </c>
      <c r="H754" s="23">
        <v>14.3</v>
      </c>
      <c r="I754" s="23"/>
      <c r="J754" s="25"/>
      <c r="K75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1604.4600000000003</v>
      </c>
      <c r="L75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1604.4600000000003</v>
      </c>
      <c r="M754" s="23"/>
      <c r="N754" s="23" t="s">
        <v>13</v>
      </c>
      <c r="O754" s="23"/>
    </row>
    <row r="755" spans="2:15" x14ac:dyDescent="0.25">
      <c r="B755" s="23"/>
      <c r="C755" s="23" t="s">
        <v>459</v>
      </c>
      <c r="D755" s="23" t="s">
        <v>201</v>
      </c>
      <c r="E755" s="23" t="s">
        <v>815</v>
      </c>
      <c r="F755" s="23" t="s">
        <v>46</v>
      </c>
      <c r="G755" s="24">
        <v>32</v>
      </c>
      <c r="H755" s="23">
        <v>36.700000000000003</v>
      </c>
      <c r="I755" s="23"/>
      <c r="J755" s="25"/>
      <c r="K75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4117.7400000000007</v>
      </c>
      <c r="L75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4117.7400000000007</v>
      </c>
      <c r="M755" s="23"/>
      <c r="N755" s="23" t="s">
        <v>13</v>
      </c>
      <c r="O755" s="23"/>
    </row>
    <row r="756" spans="2:15" x14ac:dyDescent="0.25">
      <c r="B756" s="23"/>
      <c r="C756" s="23" t="s">
        <v>459</v>
      </c>
      <c r="D756" s="23" t="s">
        <v>506</v>
      </c>
      <c r="E756" s="23" t="s">
        <v>816</v>
      </c>
      <c r="F756" s="23" t="s">
        <v>46</v>
      </c>
      <c r="G756" s="24">
        <v>32</v>
      </c>
      <c r="H756" s="23">
        <v>7.1</v>
      </c>
      <c r="I756" s="23"/>
      <c r="J756" s="25"/>
      <c r="K75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796.62000000000012</v>
      </c>
      <c r="L75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796.62000000000012</v>
      </c>
      <c r="M756" s="23"/>
      <c r="N756" s="23" t="s">
        <v>13</v>
      </c>
      <c r="O756" s="23"/>
    </row>
    <row r="757" spans="2:15" x14ac:dyDescent="0.25">
      <c r="B757" s="23"/>
      <c r="C757" s="23" t="s">
        <v>459</v>
      </c>
      <c r="D757" s="23" t="s">
        <v>291</v>
      </c>
      <c r="E757" s="23" t="s">
        <v>817</v>
      </c>
      <c r="F757" s="23" t="s">
        <v>46</v>
      </c>
      <c r="G757" s="24">
        <v>32</v>
      </c>
      <c r="H757" s="23">
        <v>8.4</v>
      </c>
      <c r="I757" s="23"/>
      <c r="J757" s="25"/>
      <c r="K75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942.48000000000013</v>
      </c>
      <c r="L75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942.48000000000013</v>
      </c>
      <c r="M757" s="23"/>
      <c r="N757" s="23" t="s">
        <v>13</v>
      </c>
      <c r="O757" s="23"/>
    </row>
    <row r="758" spans="2:15" x14ac:dyDescent="0.25">
      <c r="B758" s="23"/>
      <c r="C758" s="23" t="s">
        <v>459</v>
      </c>
      <c r="D758" s="23" t="s">
        <v>853</v>
      </c>
      <c r="E758" s="23" t="s">
        <v>818</v>
      </c>
      <c r="F758" s="23" t="s">
        <v>46</v>
      </c>
      <c r="G758" s="24">
        <v>32</v>
      </c>
      <c r="H758" s="23">
        <v>4.8</v>
      </c>
      <c r="I758" s="23"/>
      <c r="J758" s="25"/>
      <c r="K75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538.56000000000006</v>
      </c>
      <c r="L75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538.56000000000006</v>
      </c>
      <c r="M758" s="23"/>
      <c r="N758" s="23" t="s">
        <v>13</v>
      </c>
      <c r="O758" s="23"/>
    </row>
    <row r="759" spans="2:15" x14ac:dyDescent="0.25">
      <c r="B759" s="23"/>
      <c r="C759" s="23" t="s">
        <v>459</v>
      </c>
      <c r="D759" s="23" t="s">
        <v>198</v>
      </c>
      <c r="E759" s="23" t="s">
        <v>819</v>
      </c>
      <c r="F759" s="23" t="s">
        <v>46</v>
      </c>
      <c r="G759" s="24">
        <v>32</v>
      </c>
      <c r="H759" s="23">
        <v>4.5</v>
      </c>
      <c r="I759" s="23"/>
      <c r="J759" s="25"/>
      <c r="K75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504.90000000000009</v>
      </c>
      <c r="L75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504.90000000000009</v>
      </c>
      <c r="M759" s="23"/>
      <c r="N759" s="23" t="s">
        <v>13</v>
      </c>
      <c r="O759" s="23"/>
    </row>
    <row r="760" spans="2:15" x14ac:dyDescent="0.25">
      <c r="B760" s="23"/>
      <c r="C760" s="23" t="s">
        <v>459</v>
      </c>
      <c r="D760" s="23" t="s">
        <v>198</v>
      </c>
      <c r="E760" s="23" t="s">
        <v>820</v>
      </c>
      <c r="F760" s="23" t="s">
        <v>46</v>
      </c>
      <c r="G760" s="24">
        <v>32</v>
      </c>
      <c r="H760" s="23">
        <v>8.6</v>
      </c>
      <c r="I760" s="23"/>
      <c r="J760" s="25"/>
      <c r="K76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964.92000000000007</v>
      </c>
      <c r="L76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964.92000000000007</v>
      </c>
      <c r="M760" s="23"/>
      <c r="N760" s="23" t="s">
        <v>13</v>
      </c>
      <c r="O760" s="23"/>
    </row>
    <row r="761" spans="2:15" x14ac:dyDescent="0.25">
      <c r="B761" s="23"/>
      <c r="C761" s="23" t="s">
        <v>459</v>
      </c>
      <c r="D761" s="23" t="s">
        <v>198</v>
      </c>
      <c r="E761" s="23" t="s">
        <v>821</v>
      </c>
      <c r="F761" s="23" t="s">
        <v>46</v>
      </c>
      <c r="G761" s="24">
        <v>32</v>
      </c>
      <c r="H761" s="23">
        <v>23.5</v>
      </c>
      <c r="I761" s="23"/>
      <c r="J761" s="25"/>
      <c r="K76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2636.7000000000003</v>
      </c>
      <c r="L76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2636.7000000000003</v>
      </c>
      <c r="M761" s="23"/>
      <c r="N761" s="23" t="s">
        <v>13</v>
      </c>
      <c r="O761" s="23"/>
    </row>
    <row r="762" spans="2:15" x14ac:dyDescent="0.25">
      <c r="B762" s="23"/>
      <c r="C762" s="23" t="s">
        <v>459</v>
      </c>
      <c r="D762" s="23" t="s">
        <v>485</v>
      </c>
      <c r="E762" s="23" t="s">
        <v>822</v>
      </c>
      <c r="F762" s="23" t="s">
        <v>46</v>
      </c>
      <c r="G762" s="24">
        <v>32</v>
      </c>
      <c r="H762" s="23">
        <v>17.600000000000001</v>
      </c>
      <c r="I762" s="23"/>
      <c r="J762" s="25"/>
      <c r="K76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1974.7200000000005</v>
      </c>
      <c r="L76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1974.7200000000005</v>
      </c>
      <c r="M762" s="23"/>
      <c r="N762" s="23" t="s">
        <v>13</v>
      </c>
      <c r="O762" s="23"/>
    </row>
    <row r="763" spans="2:15" x14ac:dyDescent="0.25">
      <c r="B763" s="23"/>
      <c r="C763" s="23" t="s">
        <v>459</v>
      </c>
      <c r="D763" s="23" t="s">
        <v>201</v>
      </c>
      <c r="E763" s="23" t="s">
        <v>823</v>
      </c>
      <c r="F763" s="23" t="s">
        <v>46</v>
      </c>
      <c r="G763" s="24">
        <v>32</v>
      </c>
      <c r="H763" s="23">
        <v>5.95</v>
      </c>
      <c r="I763" s="23"/>
      <c r="J763" s="25"/>
      <c r="K76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667.59000000000015</v>
      </c>
      <c r="L76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667.59000000000015</v>
      </c>
      <c r="M763" s="23"/>
      <c r="N763" s="23" t="s">
        <v>13</v>
      </c>
      <c r="O763" s="23"/>
    </row>
    <row r="764" spans="2:15" x14ac:dyDescent="0.25">
      <c r="B764" s="23"/>
      <c r="C764" s="23" t="s">
        <v>459</v>
      </c>
      <c r="D764" s="23" t="s">
        <v>200</v>
      </c>
      <c r="E764" s="23" t="s">
        <v>824</v>
      </c>
      <c r="F764" s="23" t="s">
        <v>46</v>
      </c>
      <c r="G764" s="24">
        <v>32</v>
      </c>
      <c r="H764" s="23">
        <v>4.5</v>
      </c>
      <c r="I764" s="23"/>
      <c r="J764" s="25"/>
      <c r="K76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504.90000000000009</v>
      </c>
      <c r="L76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504.90000000000009</v>
      </c>
      <c r="M764" s="23"/>
      <c r="N764" s="23" t="s">
        <v>13</v>
      </c>
      <c r="O764" s="23"/>
    </row>
    <row r="765" spans="2:15" x14ac:dyDescent="0.25">
      <c r="B765" s="23"/>
      <c r="C765" s="23" t="s">
        <v>459</v>
      </c>
      <c r="D765" s="23" t="s">
        <v>200</v>
      </c>
      <c r="E765" s="23" t="s">
        <v>825</v>
      </c>
      <c r="F765" s="23" t="s">
        <v>46</v>
      </c>
      <c r="G765" s="24">
        <v>32</v>
      </c>
      <c r="H765" s="23">
        <v>4.3</v>
      </c>
      <c r="I765" s="23"/>
      <c r="J765" s="25"/>
      <c r="K76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482.46000000000004</v>
      </c>
      <c r="L76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482.46000000000004</v>
      </c>
      <c r="M765" s="23"/>
      <c r="N765" s="23" t="s">
        <v>13</v>
      </c>
      <c r="O765" s="23"/>
    </row>
    <row r="766" spans="2:15" x14ac:dyDescent="0.25">
      <c r="B766" s="23"/>
      <c r="C766" s="23" t="s">
        <v>459</v>
      </c>
      <c r="D766" s="23" t="s">
        <v>285</v>
      </c>
      <c r="E766" s="23" t="s">
        <v>826</v>
      </c>
      <c r="F766" s="23" t="s">
        <v>46</v>
      </c>
      <c r="G766" s="24">
        <v>32</v>
      </c>
      <c r="H766" s="23">
        <v>15.3</v>
      </c>
      <c r="I766" s="23"/>
      <c r="J766" s="25"/>
      <c r="K76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1716.6600000000003</v>
      </c>
      <c r="L76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1716.6600000000003</v>
      </c>
      <c r="M766" s="23"/>
      <c r="N766" s="23" t="s">
        <v>13</v>
      </c>
      <c r="O766" s="23"/>
    </row>
    <row r="767" spans="2:15" x14ac:dyDescent="0.25">
      <c r="B767" s="23"/>
      <c r="C767" s="23" t="s">
        <v>459</v>
      </c>
      <c r="D767" s="23" t="s">
        <v>291</v>
      </c>
      <c r="E767" s="23" t="s">
        <v>827</v>
      </c>
      <c r="F767" s="23" t="s">
        <v>46</v>
      </c>
      <c r="G767" s="24">
        <v>32</v>
      </c>
      <c r="H767" s="23">
        <v>3.3</v>
      </c>
      <c r="I767" s="23"/>
      <c r="J767" s="25"/>
      <c r="K76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370.26000000000005</v>
      </c>
      <c r="L76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370.26000000000005</v>
      </c>
      <c r="M767" s="23"/>
      <c r="N767" s="23" t="s">
        <v>13</v>
      </c>
      <c r="O767" s="23"/>
    </row>
    <row r="768" spans="2:15" x14ac:dyDescent="0.25">
      <c r="B768" s="23"/>
      <c r="C768" s="23" t="s">
        <v>459</v>
      </c>
      <c r="D768" s="23" t="s">
        <v>280</v>
      </c>
      <c r="E768" s="23" t="s">
        <v>828</v>
      </c>
      <c r="F768" s="23" t="s">
        <v>46</v>
      </c>
      <c r="G768" s="24">
        <v>32</v>
      </c>
      <c r="H768" s="23">
        <v>4.2</v>
      </c>
      <c r="I768" s="23"/>
      <c r="J768" s="25"/>
      <c r="K76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471.24000000000007</v>
      </c>
      <c r="L76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471.24000000000007</v>
      </c>
      <c r="M768" s="23"/>
      <c r="N768" s="23" t="s">
        <v>13</v>
      </c>
      <c r="O768" s="23"/>
    </row>
    <row r="769" spans="2:15" x14ac:dyDescent="0.25">
      <c r="B769" s="23"/>
      <c r="C769" s="23" t="s">
        <v>459</v>
      </c>
      <c r="D769" s="23" t="s">
        <v>854</v>
      </c>
      <c r="E769" s="23" t="s">
        <v>829</v>
      </c>
      <c r="F769" s="23" t="s">
        <v>46</v>
      </c>
      <c r="G769" s="24">
        <v>32</v>
      </c>
      <c r="H769" s="23">
        <v>4.9000000000000004</v>
      </c>
      <c r="I769" s="23"/>
      <c r="J769" s="25"/>
      <c r="K76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549.78000000000009</v>
      </c>
      <c r="L76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549.78000000000009</v>
      </c>
      <c r="M769" s="23"/>
      <c r="N769" s="23" t="s">
        <v>13</v>
      </c>
      <c r="O769" s="23"/>
    </row>
    <row r="770" spans="2:15" x14ac:dyDescent="0.25">
      <c r="B770" s="23"/>
      <c r="C770" s="23" t="s">
        <v>459</v>
      </c>
      <c r="D770" s="23" t="s">
        <v>520</v>
      </c>
      <c r="E770" s="23" t="s">
        <v>830</v>
      </c>
      <c r="F770" s="23" t="s">
        <v>46</v>
      </c>
      <c r="G770" s="24">
        <v>32</v>
      </c>
      <c r="H770" s="23">
        <v>38.200000000000003</v>
      </c>
      <c r="I770" s="23"/>
      <c r="J770" s="25"/>
      <c r="K77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4286.0400000000009</v>
      </c>
      <c r="L77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4286.0400000000009</v>
      </c>
      <c r="M770" s="23"/>
      <c r="N770" s="23" t="s">
        <v>13</v>
      </c>
      <c r="O770" s="23"/>
    </row>
    <row r="771" spans="2:15" x14ac:dyDescent="0.25">
      <c r="B771" s="23"/>
      <c r="C771" s="23" t="s">
        <v>459</v>
      </c>
      <c r="D771" s="23" t="s">
        <v>506</v>
      </c>
      <c r="E771" s="23" t="s">
        <v>831</v>
      </c>
      <c r="F771" s="23" t="s">
        <v>46</v>
      </c>
      <c r="G771" s="24">
        <v>32</v>
      </c>
      <c r="H771" s="23">
        <v>29.9</v>
      </c>
      <c r="I771" s="23"/>
      <c r="J771" s="25"/>
      <c r="K77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3354.78</v>
      </c>
      <c r="L77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3354.78</v>
      </c>
      <c r="M771" s="23"/>
      <c r="N771" s="23" t="s">
        <v>13</v>
      </c>
      <c r="O771" s="23"/>
    </row>
    <row r="772" spans="2:15" x14ac:dyDescent="0.25">
      <c r="B772" s="23"/>
      <c r="C772" s="23" t="s">
        <v>459</v>
      </c>
      <c r="D772" s="23" t="s">
        <v>201</v>
      </c>
      <c r="E772" s="23" t="s">
        <v>832</v>
      </c>
      <c r="F772" s="23" t="s">
        <v>46</v>
      </c>
      <c r="G772" s="24">
        <v>32</v>
      </c>
      <c r="H772" s="23">
        <v>10</v>
      </c>
      <c r="I772" s="23"/>
      <c r="J772" s="25"/>
      <c r="K77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1122.0000000000002</v>
      </c>
      <c r="L77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1122.0000000000002</v>
      </c>
      <c r="M772" s="23"/>
      <c r="N772" s="23" t="s">
        <v>13</v>
      </c>
      <c r="O772" s="23"/>
    </row>
    <row r="773" spans="2:15" x14ac:dyDescent="0.25">
      <c r="B773" s="23"/>
      <c r="C773" s="23" t="s">
        <v>459</v>
      </c>
      <c r="D773" s="23" t="s">
        <v>200</v>
      </c>
      <c r="E773" s="23" t="s">
        <v>833</v>
      </c>
      <c r="F773" s="23" t="s">
        <v>46</v>
      </c>
      <c r="G773" s="24">
        <v>32</v>
      </c>
      <c r="H773" s="23">
        <v>3.9</v>
      </c>
      <c r="I773" s="23"/>
      <c r="J773" s="25"/>
      <c r="K77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437.58000000000004</v>
      </c>
      <c r="L77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437.58000000000004</v>
      </c>
      <c r="M773" s="23"/>
      <c r="N773" s="23" t="s">
        <v>13</v>
      </c>
      <c r="O773" s="23"/>
    </row>
    <row r="774" spans="2:15" x14ac:dyDescent="0.25">
      <c r="B774" s="23"/>
      <c r="C774" s="23" t="s">
        <v>459</v>
      </c>
      <c r="D774" s="23" t="s">
        <v>200</v>
      </c>
      <c r="E774" s="23" t="s">
        <v>834</v>
      </c>
      <c r="F774" s="23" t="s">
        <v>46</v>
      </c>
      <c r="G774" s="24">
        <v>32</v>
      </c>
      <c r="H774" s="23">
        <v>5</v>
      </c>
      <c r="I774" s="23"/>
      <c r="J774" s="25"/>
      <c r="K77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561.00000000000011</v>
      </c>
      <c r="L77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561.00000000000011</v>
      </c>
      <c r="M774" s="23"/>
      <c r="N774" s="23" t="s">
        <v>13</v>
      </c>
      <c r="O774" s="23"/>
    </row>
    <row r="775" spans="2:15" x14ac:dyDescent="0.25">
      <c r="B775" s="23"/>
      <c r="C775" s="23" t="s">
        <v>459</v>
      </c>
      <c r="D775" s="23" t="s">
        <v>195</v>
      </c>
      <c r="E775" s="23" t="s">
        <v>835</v>
      </c>
      <c r="F775" s="23" t="s">
        <v>46</v>
      </c>
      <c r="G775" s="24">
        <v>32</v>
      </c>
      <c r="H775" s="23">
        <v>4.8</v>
      </c>
      <c r="I775" s="23"/>
      <c r="J775" s="25"/>
      <c r="K77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538.56000000000006</v>
      </c>
      <c r="L77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538.56000000000006</v>
      </c>
      <c r="M775" s="23"/>
      <c r="N775" s="23" t="s">
        <v>13</v>
      </c>
      <c r="O775" s="23"/>
    </row>
    <row r="776" spans="2:15" x14ac:dyDescent="0.25">
      <c r="B776" s="23"/>
      <c r="C776" s="23" t="s">
        <v>459</v>
      </c>
      <c r="D776" s="23" t="s">
        <v>489</v>
      </c>
      <c r="E776" s="23" t="s">
        <v>836</v>
      </c>
      <c r="F776" s="23" t="s">
        <v>46</v>
      </c>
      <c r="G776" s="24">
        <v>32</v>
      </c>
      <c r="H776" s="23">
        <v>12.6</v>
      </c>
      <c r="I776" s="23"/>
      <c r="J776" s="25"/>
      <c r="K77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1413.7200000000003</v>
      </c>
      <c r="L77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1413.7200000000003</v>
      </c>
      <c r="M776" s="23"/>
      <c r="N776" s="23" t="s">
        <v>13</v>
      </c>
      <c r="O776" s="23"/>
    </row>
    <row r="777" spans="2:15" x14ac:dyDescent="0.25">
      <c r="B777" s="23"/>
      <c r="C777" s="23" t="s">
        <v>459</v>
      </c>
      <c r="D777" s="23" t="s">
        <v>485</v>
      </c>
      <c r="E777" s="23" t="s">
        <v>837</v>
      </c>
      <c r="F777" s="23" t="s">
        <v>46</v>
      </c>
      <c r="G777" s="24">
        <v>32</v>
      </c>
      <c r="H777" s="23">
        <v>8.9</v>
      </c>
      <c r="I777" s="23"/>
      <c r="J777" s="25"/>
      <c r="K77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998.58000000000015</v>
      </c>
      <c r="L77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998.58000000000015</v>
      </c>
      <c r="M777" s="23"/>
      <c r="N777" s="23" t="s">
        <v>13</v>
      </c>
      <c r="O777" s="23"/>
    </row>
    <row r="778" spans="2:15" x14ac:dyDescent="0.25">
      <c r="B778" s="23"/>
      <c r="C778" s="23" t="s">
        <v>459</v>
      </c>
      <c r="D778" s="23" t="s">
        <v>759</v>
      </c>
      <c r="E778" s="23" t="s">
        <v>838</v>
      </c>
      <c r="F778" s="23" t="s">
        <v>46</v>
      </c>
      <c r="G778" s="24">
        <v>32</v>
      </c>
      <c r="H778" s="23">
        <v>16.350000000000001</v>
      </c>
      <c r="I778" s="23"/>
      <c r="J778" s="25"/>
      <c r="K77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1834.4700000000005</v>
      </c>
      <c r="L77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1834.4700000000005</v>
      </c>
      <c r="M778" s="23"/>
      <c r="N778" s="23" t="s">
        <v>13</v>
      </c>
      <c r="O778" s="23"/>
    </row>
    <row r="779" spans="2:15" x14ac:dyDescent="0.25">
      <c r="B779" s="23"/>
      <c r="C779" s="23" t="s">
        <v>459</v>
      </c>
      <c r="D779" s="23" t="s">
        <v>506</v>
      </c>
      <c r="E779" s="23" t="s">
        <v>839</v>
      </c>
      <c r="F779" s="23" t="s">
        <v>46</v>
      </c>
      <c r="G779" s="24">
        <v>32</v>
      </c>
      <c r="H779" s="23">
        <v>6.2</v>
      </c>
      <c r="I779" s="23"/>
      <c r="J779" s="25"/>
      <c r="K77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695.6400000000001</v>
      </c>
      <c r="L77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695.6400000000001</v>
      </c>
      <c r="M779" s="23"/>
      <c r="N779" s="23" t="s">
        <v>13</v>
      </c>
      <c r="O779" s="23"/>
    </row>
    <row r="780" spans="2:15" x14ac:dyDescent="0.25">
      <c r="B780" s="23"/>
      <c r="C780" s="23" t="s">
        <v>459</v>
      </c>
      <c r="D780" s="23" t="s">
        <v>758</v>
      </c>
      <c r="E780" s="23" t="s">
        <v>840</v>
      </c>
      <c r="F780" s="23" t="s">
        <v>46</v>
      </c>
      <c r="G780" s="24">
        <v>32</v>
      </c>
      <c r="H780" s="23">
        <v>13.55</v>
      </c>
      <c r="I780" s="23"/>
      <c r="J780" s="25"/>
      <c r="K78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1520.3100000000004</v>
      </c>
      <c r="L78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1520.3100000000004</v>
      </c>
      <c r="M780" s="23"/>
      <c r="N780" s="23" t="s">
        <v>13</v>
      </c>
      <c r="O780" s="23"/>
    </row>
    <row r="781" spans="2:15" x14ac:dyDescent="0.25">
      <c r="B781" s="23"/>
      <c r="C781" s="23" t="s">
        <v>459</v>
      </c>
      <c r="D781" s="23" t="s">
        <v>465</v>
      </c>
      <c r="E781" s="23" t="s">
        <v>841</v>
      </c>
      <c r="F781" s="23" t="s">
        <v>46</v>
      </c>
      <c r="G781" s="24">
        <v>32</v>
      </c>
      <c r="H781" s="23">
        <v>13.1</v>
      </c>
      <c r="I781" s="23"/>
      <c r="J781" s="25"/>
      <c r="K78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1469.8200000000002</v>
      </c>
      <c r="L78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1469.8200000000002</v>
      </c>
      <c r="M781" s="23"/>
      <c r="N781" s="23" t="s">
        <v>13</v>
      </c>
      <c r="O781" s="23"/>
    </row>
    <row r="782" spans="2:15" x14ac:dyDescent="0.25">
      <c r="B782" s="23"/>
      <c r="C782" s="23" t="s">
        <v>459</v>
      </c>
      <c r="D782" s="23" t="s">
        <v>759</v>
      </c>
      <c r="E782" s="23" t="s">
        <v>842</v>
      </c>
      <c r="F782" s="23" t="s">
        <v>46</v>
      </c>
      <c r="G782" s="24">
        <v>32</v>
      </c>
      <c r="H782" s="23">
        <v>19.100000000000001</v>
      </c>
      <c r="I782" s="23"/>
      <c r="J782" s="25"/>
      <c r="K78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2143.0200000000004</v>
      </c>
      <c r="L78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2143.0200000000004</v>
      </c>
      <c r="M782" s="23"/>
      <c r="N782" s="23" t="s">
        <v>13</v>
      </c>
      <c r="O782" s="23"/>
    </row>
    <row r="783" spans="2:15" x14ac:dyDescent="0.25">
      <c r="B783" s="23"/>
      <c r="C783" s="23" t="s">
        <v>459</v>
      </c>
      <c r="D783" s="23" t="s">
        <v>853</v>
      </c>
      <c r="E783" s="23" t="s">
        <v>843</v>
      </c>
      <c r="F783" s="23" t="s">
        <v>46</v>
      </c>
      <c r="G783" s="24">
        <v>32</v>
      </c>
      <c r="H783" s="23">
        <v>19.600000000000001</v>
      </c>
      <c r="I783" s="23"/>
      <c r="J783" s="25"/>
      <c r="K78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2199.1200000000003</v>
      </c>
      <c r="L78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2199.1200000000003</v>
      </c>
      <c r="M783" s="23"/>
      <c r="N783" s="23" t="s">
        <v>13</v>
      </c>
      <c r="O783" s="23"/>
    </row>
    <row r="784" spans="2:15" x14ac:dyDescent="0.25">
      <c r="B784" s="23"/>
      <c r="C784" s="23" t="s">
        <v>459</v>
      </c>
      <c r="D784" s="23" t="s">
        <v>853</v>
      </c>
      <c r="E784" s="23" t="s">
        <v>844</v>
      </c>
      <c r="F784" s="23" t="s">
        <v>46</v>
      </c>
      <c r="G784" s="24">
        <v>32</v>
      </c>
      <c r="H784" s="23">
        <v>4.5999999999999996</v>
      </c>
      <c r="I784" s="23"/>
      <c r="J784" s="25"/>
      <c r="K78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516.12</v>
      </c>
      <c r="L78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516.12</v>
      </c>
      <c r="M784" s="23"/>
      <c r="N784" s="23" t="s">
        <v>13</v>
      </c>
      <c r="O784" s="23"/>
    </row>
    <row r="785" spans="2:16" x14ac:dyDescent="0.25">
      <c r="B785" s="23"/>
      <c r="C785" s="23" t="s">
        <v>459</v>
      </c>
      <c r="D785" s="23" t="s">
        <v>538</v>
      </c>
      <c r="E785" s="23" t="s">
        <v>845</v>
      </c>
      <c r="F785" s="23" t="s">
        <v>46</v>
      </c>
      <c r="G785" s="24">
        <v>32</v>
      </c>
      <c r="H785" s="23">
        <v>8.15</v>
      </c>
      <c r="I785" s="23"/>
      <c r="J785" s="25"/>
      <c r="K78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914.43000000000018</v>
      </c>
      <c r="L78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914.43000000000018</v>
      </c>
      <c r="M785" s="23"/>
      <c r="N785" s="23" t="s">
        <v>13</v>
      </c>
      <c r="O785" s="23"/>
    </row>
    <row r="786" spans="2:16" x14ac:dyDescent="0.25">
      <c r="B786" s="23"/>
      <c r="C786" s="23" t="s">
        <v>459</v>
      </c>
      <c r="D786" s="23" t="s">
        <v>463</v>
      </c>
      <c r="E786" s="23" t="s">
        <v>846</v>
      </c>
      <c r="F786" s="23" t="s">
        <v>46</v>
      </c>
      <c r="G786" s="24">
        <v>32</v>
      </c>
      <c r="H786" s="23">
        <v>5.4</v>
      </c>
      <c r="I786" s="23"/>
      <c r="J786" s="25"/>
      <c r="K78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605.88000000000011</v>
      </c>
      <c r="L78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605.88000000000011</v>
      </c>
      <c r="M786" s="23"/>
      <c r="N786" s="23" t="s">
        <v>13</v>
      </c>
      <c r="O786" s="23"/>
    </row>
    <row r="787" spans="2:16" x14ac:dyDescent="0.25">
      <c r="B787" s="23"/>
      <c r="C787" s="23" t="s">
        <v>539</v>
      </c>
      <c r="D787" s="23" t="s">
        <v>855</v>
      </c>
      <c r="E787" s="23" t="s">
        <v>847</v>
      </c>
      <c r="F787" s="23" t="s">
        <v>46</v>
      </c>
      <c r="G787" s="24">
        <v>32</v>
      </c>
      <c r="H787" s="23">
        <v>18.920000000000002</v>
      </c>
      <c r="I787" s="23"/>
      <c r="J787" s="25"/>
      <c r="K78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2122.8240000000005</v>
      </c>
      <c r="L78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2122.8240000000005</v>
      </c>
      <c r="M787" s="23"/>
      <c r="N787" s="23" t="s">
        <v>13</v>
      </c>
      <c r="O787" s="23"/>
    </row>
    <row r="788" spans="2:16" x14ac:dyDescent="0.25">
      <c r="B788" s="23"/>
      <c r="C788" s="23" t="s">
        <v>539</v>
      </c>
      <c r="D788" s="23" t="s">
        <v>855</v>
      </c>
      <c r="E788" s="23" t="s">
        <v>848</v>
      </c>
      <c r="F788" s="23" t="s">
        <v>46</v>
      </c>
      <c r="G788" s="24">
        <v>32</v>
      </c>
      <c r="H788" s="23">
        <v>7</v>
      </c>
      <c r="I788" s="23"/>
      <c r="J788" s="25"/>
      <c r="K78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785.40000000000009</v>
      </c>
      <c r="L78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785.40000000000009</v>
      </c>
      <c r="M788" s="23"/>
      <c r="N788" s="23" t="s">
        <v>13</v>
      </c>
      <c r="O788" s="23"/>
    </row>
    <row r="789" spans="2:16" x14ac:dyDescent="0.25">
      <c r="B789" s="23"/>
      <c r="C789" s="23" t="s">
        <v>539</v>
      </c>
      <c r="D789" s="23" t="s">
        <v>855</v>
      </c>
      <c r="E789" s="23" t="s">
        <v>849</v>
      </c>
      <c r="F789" s="23" t="s">
        <v>46</v>
      </c>
      <c r="G789" s="24">
        <v>32</v>
      </c>
      <c r="H789" s="23">
        <v>4.3</v>
      </c>
      <c r="I789" s="23"/>
      <c r="J789" s="25"/>
      <c r="K78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482.46000000000004</v>
      </c>
      <c r="L78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482.46000000000004</v>
      </c>
      <c r="M789" s="23"/>
      <c r="N789" s="23" t="s">
        <v>13</v>
      </c>
      <c r="O789" s="23"/>
    </row>
    <row r="790" spans="2:16" x14ac:dyDescent="0.25">
      <c r="B790" s="23"/>
      <c r="C790" s="23" t="s">
        <v>539</v>
      </c>
      <c r="D790" s="23" t="s">
        <v>855</v>
      </c>
      <c r="E790" s="23" t="s">
        <v>850</v>
      </c>
      <c r="F790" s="23" t="s">
        <v>46</v>
      </c>
      <c r="G790" s="24">
        <v>32</v>
      </c>
      <c r="H790" s="23">
        <v>7.94</v>
      </c>
      <c r="I790" s="23"/>
      <c r="J790" s="25"/>
      <c r="K79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890.86800000000017</v>
      </c>
      <c r="L79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890.86800000000017</v>
      </c>
      <c r="M790" s="23"/>
      <c r="N790" s="23" t="s">
        <v>13</v>
      </c>
      <c r="O790" s="23"/>
    </row>
    <row r="791" spans="2:16" x14ac:dyDescent="0.25">
      <c r="B791" s="23"/>
      <c r="C791" s="23" t="s">
        <v>539</v>
      </c>
      <c r="D791" s="23" t="s">
        <v>855</v>
      </c>
      <c r="E791" s="23" t="s">
        <v>851</v>
      </c>
      <c r="F791" s="23" t="s">
        <v>46</v>
      </c>
      <c r="G791" s="24">
        <v>32</v>
      </c>
      <c r="H791" s="23">
        <v>5.66</v>
      </c>
      <c r="I791" s="23"/>
      <c r="J791" s="25"/>
      <c r="K79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635.05200000000013</v>
      </c>
      <c r="L79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635.05200000000013</v>
      </c>
      <c r="M791" s="23"/>
      <c r="N791" s="23" t="s">
        <v>13</v>
      </c>
      <c r="O791" s="23"/>
    </row>
    <row r="792" spans="2:16" x14ac:dyDescent="0.25">
      <c r="B792" s="23"/>
      <c r="C792" s="23" t="s">
        <v>539</v>
      </c>
      <c r="D792" s="23" t="s">
        <v>855</v>
      </c>
      <c r="E792" s="23" t="s">
        <v>852</v>
      </c>
      <c r="F792" s="23" t="s">
        <v>46</v>
      </c>
      <c r="G792" s="24">
        <v>32</v>
      </c>
      <c r="H792" s="23">
        <v>6.3</v>
      </c>
      <c r="I792" s="23"/>
      <c r="J792" s="25"/>
      <c r="K79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706.86000000000013</v>
      </c>
      <c r="L79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706.86000000000013</v>
      </c>
      <c r="M792" s="23"/>
      <c r="N792" s="23" t="s">
        <v>13</v>
      </c>
      <c r="O792" s="23"/>
    </row>
    <row r="793" spans="2:16" x14ac:dyDescent="0.25">
      <c r="B793" s="23"/>
      <c r="C793" s="23" t="s">
        <v>539</v>
      </c>
      <c r="D793" s="23" t="s">
        <v>886</v>
      </c>
      <c r="E793" s="23"/>
      <c r="F793" s="23" t="s">
        <v>12</v>
      </c>
      <c r="G793" s="28">
        <v>3</v>
      </c>
      <c r="H793" s="23">
        <v>8.0299999999999994</v>
      </c>
      <c r="I793" s="23"/>
      <c r="J793" s="25"/>
      <c r="K79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2612.8013999999998</v>
      </c>
      <c r="L79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2612.8013999999998</v>
      </c>
      <c r="M793" s="23"/>
      <c r="N793" s="29" t="s">
        <v>13</v>
      </c>
      <c r="O793" s="23"/>
      <c r="P793" s="19"/>
    </row>
    <row r="794" spans="2:16" x14ac:dyDescent="0.25">
      <c r="B794" s="23"/>
      <c r="C794" s="23" t="s">
        <v>539</v>
      </c>
      <c r="D794" s="23" t="s">
        <v>887</v>
      </c>
      <c r="E794" s="23"/>
      <c r="F794" s="23" t="s">
        <v>46</v>
      </c>
      <c r="G794" s="28">
        <v>32</v>
      </c>
      <c r="H794" s="23">
        <v>4.43</v>
      </c>
      <c r="I794" s="23"/>
      <c r="J794" s="25"/>
      <c r="K79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497.04600000000005</v>
      </c>
      <c r="L79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497.04600000000005</v>
      </c>
      <c r="M794" s="23"/>
      <c r="N794" s="29" t="s">
        <v>13</v>
      </c>
      <c r="O794" s="23"/>
    </row>
    <row r="795" spans="2:16" x14ac:dyDescent="0.25">
      <c r="B795" s="23"/>
      <c r="C795" s="23" t="s">
        <v>539</v>
      </c>
      <c r="D795" s="23" t="s">
        <v>888</v>
      </c>
      <c r="E795" s="23"/>
      <c r="F795" s="23" t="s">
        <v>46</v>
      </c>
      <c r="G795" s="28">
        <v>32</v>
      </c>
      <c r="H795" s="23">
        <v>2.75</v>
      </c>
      <c r="I795" s="23"/>
      <c r="J795" s="25"/>
      <c r="K79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308.55000000000007</v>
      </c>
      <c r="L79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308.55000000000007</v>
      </c>
      <c r="M795" s="23"/>
      <c r="N795" s="29" t="s">
        <v>13</v>
      </c>
      <c r="O795" s="23"/>
    </row>
    <row r="796" spans="2:16" x14ac:dyDescent="0.25">
      <c r="B796" s="23"/>
      <c r="C796" s="23" t="s">
        <v>539</v>
      </c>
      <c r="D796" s="23" t="s">
        <v>889</v>
      </c>
      <c r="E796" s="23"/>
      <c r="F796" s="23" t="s">
        <v>46</v>
      </c>
      <c r="G796" s="28">
        <v>32</v>
      </c>
      <c r="H796" s="23">
        <v>7.8</v>
      </c>
      <c r="I796" s="23"/>
      <c r="J796" s="25"/>
      <c r="K79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875.16000000000008</v>
      </c>
      <c r="L79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875.16000000000008</v>
      </c>
      <c r="M796" s="23"/>
      <c r="N796" s="29" t="s">
        <v>13</v>
      </c>
      <c r="O796" s="23"/>
    </row>
    <row r="797" spans="2:16" x14ac:dyDescent="0.25">
      <c r="B797" s="23"/>
      <c r="C797" s="23" t="s">
        <v>539</v>
      </c>
      <c r="D797" s="23" t="s">
        <v>890</v>
      </c>
      <c r="E797" s="23"/>
      <c r="F797" s="23" t="s">
        <v>46</v>
      </c>
      <c r="G797" s="28">
        <v>32</v>
      </c>
      <c r="H797" s="23">
        <v>8.1</v>
      </c>
      <c r="I797" s="23"/>
      <c r="J797" s="25"/>
      <c r="K79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908.82</v>
      </c>
      <c r="L79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908.82</v>
      </c>
      <c r="M797" s="23"/>
      <c r="N797" s="29" t="s">
        <v>13</v>
      </c>
      <c r="O797" s="23"/>
    </row>
    <row r="798" spans="2:16" x14ac:dyDescent="0.25">
      <c r="B798" s="23"/>
      <c r="C798" s="23" t="s">
        <v>539</v>
      </c>
      <c r="D798" s="23" t="s">
        <v>891</v>
      </c>
      <c r="E798" s="23"/>
      <c r="F798" s="23" t="s">
        <v>46</v>
      </c>
      <c r="G798" s="28">
        <v>32</v>
      </c>
      <c r="H798" s="23">
        <v>7.1</v>
      </c>
      <c r="I798" s="23"/>
      <c r="J798" s="25"/>
      <c r="K79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796.62000000000012</v>
      </c>
      <c r="L79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796.62000000000012</v>
      </c>
      <c r="M798" s="23"/>
      <c r="N798" s="29" t="s">
        <v>13</v>
      </c>
      <c r="O798" s="23"/>
    </row>
    <row r="799" spans="2:16" x14ac:dyDescent="0.25">
      <c r="B799" s="23"/>
      <c r="C799" s="23" t="s">
        <v>459</v>
      </c>
      <c r="D799" s="30" t="s">
        <v>892</v>
      </c>
      <c r="E799" s="23"/>
      <c r="F799" s="23" t="s">
        <v>46</v>
      </c>
      <c r="G799" s="24">
        <v>63</v>
      </c>
      <c r="H799" s="25">
        <v>1105.23</v>
      </c>
      <c r="I799" s="23"/>
      <c r="J799" s="23"/>
      <c r="K79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206678.01000000004</v>
      </c>
      <c r="L79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206678.01000000004</v>
      </c>
      <c r="M799" s="23"/>
      <c r="N799" s="23" t="s">
        <v>13</v>
      </c>
      <c r="O799" s="23"/>
    </row>
    <row r="800" spans="2:16" x14ac:dyDescent="0.25">
      <c r="B800" s="23"/>
      <c r="C800" s="23" t="s">
        <v>459</v>
      </c>
      <c r="D800" s="30" t="s">
        <v>893</v>
      </c>
      <c r="E800" s="23"/>
      <c r="F800" s="23" t="s">
        <v>46</v>
      </c>
      <c r="G800" s="24">
        <v>110</v>
      </c>
      <c r="H800" s="27">
        <v>2777.6</v>
      </c>
      <c r="I800" s="23"/>
      <c r="J800" s="23"/>
      <c r="K80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831057.92000000004</v>
      </c>
      <c r="L80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831057.92000000004</v>
      </c>
      <c r="M800" s="23"/>
      <c r="N800" s="23" t="s">
        <v>13</v>
      </c>
      <c r="O800" s="23"/>
    </row>
    <row r="801" spans="2:15" ht="30" x14ac:dyDescent="0.25">
      <c r="B801" s="23"/>
      <c r="C801" s="23" t="s">
        <v>459</v>
      </c>
      <c r="D801" s="30" t="s">
        <v>894</v>
      </c>
      <c r="E801" s="23"/>
      <c r="F801" s="23" t="s">
        <v>46</v>
      </c>
      <c r="G801" s="24">
        <v>63</v>
      </c>
      <c r="H801" s="23">
        <v>20</v>
      </c>
      <c r="I801" s="23"/>
      <c r="J801" s="23"/>
      <c r="K80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3740.0000000000005</v>
      </c>
      <c r="L80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3740.0000000000005</v>
      </c>
      <c r="M801" s="23"/>
      <c r="N801" s="23" t="s">
        <v>13</v>
      </c>
      <c r="O801" s="23"/>
    </row>
    <row r="802" spans="2:15" x14ac:dyDescent="0.25">
      <c r="B802" s="23"/>
      <c r="C802" s="23" t="s">
        <v>459</v>
      </c>
      <c r="D802" s="30" t="s">
        <v>895</v>
      </c>
      <c r="E802" s="23"/>
      <c r="F802" s="23" t="s">
        <v>46</v>
      </c>
      <c r="G802" s="24">
        <v>63</v>
      </c>
      <c r="H802" s="23">
        <v>1089.3</v>
      </c>
      <c r="I802" s="23"/>
      <c r="J802" s="23"/>
      <c r="K80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203699.10000000003</v>
      </c>
      <c r="L80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203699.10000000003</v>
      </c>
      <c r="M802" s="23"/>
      <c r="N802" s="23" t="s">
        <v>13</v>
      </c>
      <c r="O802" s="23"/>
    </row>
    <row r="803" spans="2:15" x14ac:dyDescent="0.25">
      <c r="B803" s="23"/>
      <c r="C803" s="23" t="s">
        <v>461</v>
      </c>
      <c r="D803" s="30" t="s">
        <v>896</v>
      </c>
      <c r="E803" s="23"/>
      <c r="F803" s="23" t="s">
        <v>46</v>
      </c>
      <c r="G803" s="24">
        <v>63</v>
      </c>
      <c r="H803" s="23">
        <v>250</v>
      </c>
      <c r="I803" s="23"/>
      <c r="J803" s="23"/>
      <c r="K80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46750.000000000007</v>
      </c>
      <c r="L80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46750.000000000007</v>
      </c>
      <c r="M803" s="23"/>
      <c r="N803" s="23" t="s">
        <v>13</v>
      </c>
      <c r="O803" s="23"/>
    </row>
    <row r="804" spans="2:15" x14ac:dyDescent="0.25">
      <c r="B804" s="23"/>
      <c r="C804" s="23" t="s">
        <v>459</v>
      </c>
      <c r="D804" s="30" t="s">
        <v>735</v>
      </c>
      <c r="E804" s="23"/>
      <c r="F804" s="23" t="s">
        <v>46</v>
      </c>
      <c r="G804" s="24">
        <v>63</v>
      </c>
      <c r="H804" s="23">
        <v>49</v>
      </c>
      <c r="I804" s="23"/>
      <c r="J804" s="23"/>
      <c r="K80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9163.0000000000018</v>
      </c>
      <c r="L80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9163.0000000000018</v>
      </c>
      <c r="M804" s="23"/>
      <c r="N804" s="23" t="s">
        <v>13</v>
      </c>
      <c r="O804" s="23"/>
    </row>
    <row r="805" spans="2:15" ht="30" x14ac:dyDescent="0.25">
      <c r="B805" s="23"/>
      <c r="C805" s="23" t="s">
        <v>459</v>
      </c>
      <c r="D805" s="30" t="s">
        <v>897</v>
      </c>
      <c r="E805" s="23"/>
      <c r="F805" s="23" t="s">
        <v>12</v>
      </c>
      <c r="G805" s="24">
        <v>6</v>
      </c>
      <c r="H805" s="23">
        <v>386.55</v>
      </c>
      <c r="I805" s="23"/>
      <c r="J805" s="23"/>
      <c r="K80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251551.27800000005</v>
      </c>
      <c r="L80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251551.27800000005</v>
      </c>
      <c r="M805" s="23"/>
      <c r="N805" s="23" t="s">
        <v>13</v>
      </c>
      <c r="O805" s="23"/>
    </row>
    <row r="806" spans="2:15" x14ac:dyDescent="0.25">
      <c r="B806" s="23"/>
      <c r="C806" s="23" t="s">
        <v>459</v>
      </c>
      <c r="D806" s="30" t="s">
        <v>754</v>
      </c>
      <c r="E806" s="23"/>
      <c r="F806" s="23" t="s">
        <v>46</v>
      </c>
      <c r="G806" s="24">
        <v>63</v>
      </c>
      <c r="H806" s="23">
        <v>29.5</v>
      </c>
      <c r="I806" s="23"/>
      <c r="J806" s="23"/>
      <c r="K80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5516.5000000000009</v>
      </c>
      <c r="L80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5516.5000000000009</v>
      </c>
      <c r="M806" s="23"/>
      <c r="N806" s="23" t="s">
        <v>13</v>
      </c>
      <c r="O806" s="23"/>
    </row>
    <row r="807" spans="2:15" x14ac:dyDescent="0.25">
      <c r="B807" s="23"/>
      <c r="C807" s="23" t="s">
        <v>459</v>
      </c>
      <c r="D807" s="30" t="s">
        <v>648</v>
      </c>
      <c r="E807" s="23"/>
      <c r="F807" s="23" t="s">
        <v>46</v>
      </c>
      <c r="G807" s="24">
        <v>63</v>
      </c>
      <c r="H807" s="23">
        <v>301</v>
      </c>
      <c r="I807" s="23"/>
      <c r="J807" s="23"/>
      <c r="K80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56287.000000000007</v>
      </c>
      <c r="L80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56287.000000000007</v>
      </c>
      <c r="M807" s="23"/>
      <c r="N807" s="23" t="s">
        <v>13</v>
      </c>
      <c r="O807" s="23"/>
    </row>
    <row r="808" spans="2:15" x14ac:dyDescent="0.25">
      <c r="B808" s="23"/>
      <c r="C808" s="23" t="s">
        <v>459</v>
      </c>
      <c r="D808" s="30" t="s">
        <v>648</v>
      </c>
      <c r="E808" s="23"/>
      <c r="F808" s="23" t="s">
        <v>46</v>
      </c>
      <c r="G808" s="24">
        <v>110</v>
      </c>
      <c r="H808" s="23">
        <v>577.4</v>
      </c>
      <c r="I808" s="23"/>
      <c r="J808" s="23"/>
      <c r="K80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172758.08000000002</v>
      </c>
      <c r="L80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172758.08000000002</v>
      </c>
      <c r="M808" s="23"/>
      <c r="N808" s="23" t="s">
        <v>13</v>
      </c>
      <c r="O808" s="23"/>
    </row>
    <row r="809" spans="2:15" x14ac:dyDescent="0.25">
      <c r="B809" s="23"/>
      <c r="C809" s="23" t="s">
        <v>459</v>
      </c>
      <c r="D809" s="30" t="s">
        <v>737</v>
      </c>
      <c r="E809" s="23"/>
      <c r="F809" s="23" t="s">
        <v>46</v>
      </c>
      <c r="G809" s="24">
        <v>63</v>
      </c>
      <c r="H809" s="23">
        <v>3</v>
      </c>
      <c r="I809" s="23"/>
      <c r="J809" s="23"/>
      <c r="K80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561.00000000000011</v>
      </c>
      <c r="L80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561.00000000000011</v>
      </c>
      <c r="M809" s="23"/>
      <c r="N809" s="23" t="s">
        <v>13</v>
      </c>
      <c r="O809" s="23"/>
    </row>
    <row r="810" spans="2:15" x14ac:dyDescent="0.25">
      <c r="B810" s="23"/>
      <c r="C810" s="23" t="s">
        <v>459</v>
      </c>
      <c r="D810" s="30" t="s">
        <v>736</v>
      </c>
      <c r="E810" s="23"/>
      <c r="F810" s="23" t="s">
        <v>46</v>
      </c>
      <c r="G810" s="24">
        <v>63</v>
      </c>
      <c r="H810" s="23">
        <v>34.299999999999997</v>
      </c>
      <c r="I810" s="23"/>
      <c r="J810" s="23"/>
      <c r="K81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6414.1</v>
      </c>
      <c r="L81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6414.1</v>
      </c>
      <c r="M810" s="23"/>
      <c r="N810" s="23" t="s">
        <v>13</v>
      </c>
      <c r="O810" s="23"/>
    </row>
    <row r="811" spans="2:15" x14ac:dyDescent="0.25">
      <c r="B811" s="23"/>
      <c r="C811" s="23" t="s">
        <v>459</v>
      </c>
      <c r="D811" s="30" t="s">
        <v>898</v>
      </c>
      <c r="E811" s="23"/>
      <c r="F811" s="23" t="s">
        <v>46</v>
      </c>
      <c r="G811" s="24">
        <v>63</v>
      </c>
      <c r="H811" s="23">
        <v>4</v>
      </c>
      <c r="I811" s="23"/>
      <c r="J811" s="23"/>
      <c r="K81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748.00000000000011</v>
      </c>
      <c r="L81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748.00000000000011</v>
      </c>
      <c r="M811" s="23"/>
      <c r="N811" s="23" t="s">
        <v>13</v>
      </c>
      <c r="O811" s="23"/>
    </row>
    <row r="812" spans="2:15" x14ac:dyDescent="0.25">
      <c r="B812" s="23"/>
      <c r="C812" s="23" t="s">
        <v>459</v>
      </c>
      <c r="D812" s="30" t="s">
        <v>899</v>
      </c>
      <c r="E812" s="23"/>
      <c r="F812" s="23" t="s">
        <v>46</v>
      </c>
      <c r="G812" s="24">
        <v>110</v>
      </c>
      <c r="H812" s="23">
        <v>104.9</v>
      </c>
      <c r="I812" s="23"/>
      <c r="J812" s="23"/>
      <c r="K81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31386.080000000005</v>
      </c>
      <c r="L81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31386.080000000005</v>
      </c>
      <c r="M812" s="23"/>
      <c r="N812" s="23" t="s">
        <v>13</v>
      </c>
      <c r="O812" s="23"/>
    </row>
    <row r="813" spans="2:15" x14ac:dyDescent="0.25">
      <c r="B813" s="23"/>
      <c r="C813" s="23" t="s">
        <v>459</v>
      </c>
      <c r="D813" s="30" t="s">
        <v>900</v>
      </c>
      <c r="E813" s="23"/>
      <c r="F813" s="23" t="s">
        <v>46</v>
      </c>
      <c r="G813" s="24">
        <v>63</v>
      </c>
      <c r="H813" s="23">
        <v>75</v>
      </c>
      <c r="I813" s="23"/>
      <c r="J813" s="23"/>
      <c r="K81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14025.000000000002</v>
      </c>
      <c r="L81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14025.000000000002</v>
      </c>
      <c r="M813" s="23"/>
      <c r="N813" s="23" t="s">
        <v>13</v>
      </c>
      <c r="O813" s="23"/>
    </row>
    <row r="814" spans="2:15" x14ac:dyDescent="0.25">
      <c r="B814" s="23"/>
      <c r="C814" s="23" t="s">
        <v>459</v>
      </c>
      <c r="D814" s="30" t="s">
        <v>901</v>
      </c>
      <c r="E814" s="23"/>
      <c r="F814" s="23" t="s">
        <v>46</v>
      </c>
      <c r="G814" s="24">
        <v>63</v>
      </c>
      <c r="H814" s="23">
        <v>287</v>
      </c>
      <c r="I814" s="23"/>
      <c r="J814" s="23"/>
      <c r="K81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53669.000000000007</v>
      </c>
      <c r="L81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53669.000000000007</v>
      </c>
      <c r="M814" s="23"/>
      <c r="N814" s="23" t="s">
        <v>13</v>
      </c>
      <c r="O814" s="23"/>
    </row>
    <row r="815" spans="2:15" x14ac:dyDescent="0.25">
      <c r="B815" s="23"/>
      <c r="C815" s="23" t="s">
        <v>459</v>
      </c>
      <c r="D815" s="30" t="s">
        <v>902</v>
      </c>
      <c r="E815" s="23"/>
      <c r="F815" s="23" t="s">
        <v>46</v>
      </c>
      <c r="G815" s="24">
        <v>110</v>
      </c>
      <c r="H815" s="23">
        <v>76</v>
      </c>
      <c r="I815" s="23"/>
      <c r="J815" s="23"/>
      <c r="K81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22739.200000000004</v>
      </c>
      <c r="L81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22739.200000000004</v>
      </c>
      <c r="M815" s="23"/>
      <c r="N815" s="23" t="s">
        <v>13</v>
      </c>
      <c r="O815" s="23"/>
    </row>
    <row r="816" spans="2:15" x14ac:dyDescent="0.25">
      <c r="B816" s="23"/>
      <c r="C816" s="23" t="s">
        <v>459</v>
      </c>
      <c r="D816" s="30" t="s">
        <v>903</v>
      </c>
      <c r="E816" s="23"/>
      <c r="F816" s="23" t="s">
        <v>46</v>
      </c>
      <c r="G816" s="24">
        <v>63</v>
      </c>
      <c r="H816" s="23">
        <v>41</v>
      </c>
      <c r="I816" s="23"/>
      <c r="J816" s="23"/>
      <c r="K81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7667.0000000000009</v>
      </c>
      <c r="L81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7667.0000000000009</v>
      </c>
      <c r="M816" s="23"/>
      <c r="N816" s="23" t="s">
        <v>13</v>
      </c>
      <c r="O816" s="23"/>
    </row>
    <row r="817" spans="2:15" x14ac:dyDescent="0.25">
      <c r="B817" s="23"/>
      <c r="C817" s="23" t="s">
        <v>459</v>
      </c>
      <c r="D817" s="30" t="s">
        <v>758</v>
      </c>
      <c r="E817" s="23"/>
      <c r="F817" s="23" t="s">
        <v>46</v>
      </c>
      <c r="G817" s="24">
        <v>63</v>
      </c>
      <c r="H817" s="23">
        <v>93.4</v>
      </c>
      <c r="I817" s="23"/>
      <c r="J817" s="23"/>
      <c r="K81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17465.800000000003</v>
      </c>
      <c r="L81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17465.800000000003</v>
      </c>
      <c r="M817" s="23"/>
      <c r="N817" s="23" t="s">
        <v>13</v>
      </c>
      <c r="O817" s="23"/>
    </row>
    <row r="818" spans="2:15" ht="30" x14ac:dyDescent="0.25">
      <c r="B818" s="23"/>
      <c r="C818" s="23" t="s">
        <v>459</v>
      </c>
      <c r="D818" s="30" t="s">
        <v>746</v>
      </c>
      <c r="E818" s="23"/>
      <c r="F818" s="23" t="s">
        <v>46</v>
      </c>
      <c r="G818" s="24">
        <v>63</v>
      </c>
      <c r="H818" s="23">
        <v>32</v>
      </c>
      <c r="I818" s="23"/>
      <c r="J818" s="23"/>
      <c r="K81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5984.0000000000009</v>
      </c>
      <c r="L81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5984.0000000000009</v>
      </c>
      <c r="M818" s="23"/>
      <c r="N818" s="23" t="s">
        <v>13</v>
      </c>
      <c r="O818" s="23"/>
    </row>
    <row r="819" spans="2:15" x14ac:dyDescent="0.25">
      <c r="B819" s="23"/>
      <c r="C819" s="23" t="s">
        <v>459</v>
      </c>
      <c r="D819" s="30" t="s">
        <v>755</v>
      </c>
      <c r="E819" s="23"/>
      <c r="F819" s="23" t="s">
        <v>46</v>
      </c>
      <c r="G819" s="24">
        <v>110</v>
      </c>
      <c r="H819" s="23">
        <v>53.8</v>
      </c>
      <c r="I819" s="23"/>
      <c r="J819" s="23"/>
      <c r="K81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16096.960000000001</v>
      </c>
      <c r="L81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16096.960000000001</v>
      </c>
      <c r="M819" s="23"/>
      <c r="N819" s="23" t="s">
        <v>13</v>
      </c>
      <c r="O819" s="23"/>
    </row>
    <row r="820" spans="2:15" ht="30" x14ac:dyDescent="0.25">
      <c r="B820" s="23"/>
      <c r="C820" s="23" t="s">
        <v>459</v>
      </c>
      <c r="D820" s="30" t="s">
        <v>742</v>
      </c>
      <c r="E820" s="23"/>
      <c r="F820" s="23" t="s">
        <v>46</v>
      </c>
      <c r="G820" s="24">
        <v>63</v>
      </c>
      <c r="H820" s="23">
        <v>17</v>
      </c>
      <c r="I820" s="23"/>
      <c r="J820" s="23"/>
      <c r="K82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3179.0000000000005</v>
      </c>
      <c r="L82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3179.0000000000005</v>
      </c>
      <c r="M820" s="23"/>
      <c r="N820" s="23" t="s">
        <v>13</v>
      </c>
      <c r="O820" s="23"/>
    </row>
    <row r="821" spans="2:15" ht="30" x14ac:dyDescent="0.25">
      <c r="B821" s="23"/>
      <c r="C821" s="23" t="s">
        <v>459</v>
      </c>
      <c r="D821" s="30" t="s">
        <v>743</v>
      </c>
      <c r="E821" s="23"/>
      <c r="F821" s="23" t="s">
        <v>46</v>
      </c>
      <c r="G821" s="24">
        <v>63</v>
      </c>
      <c r="H821" s="23">
        <v>21.5</v>
      </c>
      <c r="I821" s="23"/>
      <c r="J821" s="23"/>
      <c r="K82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4020.5000000000005</v>
      </c>
      <c r="L82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4020.5000000000005</v>
      </c>
      <c r="M821" s="23"/>
      <c r="N821" s="23" t="s">
        <v>13</v>
      </c>
      <c r="O821" s="23"/>
    </row>
    <row r="822" spans="2:15" x14ac:dyDescent="0.25">
      <c r="B822" s="23"/>
      <c r="C822" s="23" t="s">
        <v>459</v>
      </c>
      <c r="D822" s="30" t="s">
        <v>736</v>
      </c>
      <c r="E822" s="23"/>
      <c r="F822" s="23" t="s">
        <v>46</v>
      </c>
      <c r="G822" s="24">
        <v>63</v>
      </c>
      <c r="H822" s="23">
        <v>98</v>
      </c>
      <c r="I822" s="23"/>
      <c r="J822" s="23"/>
      <c r="K82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18326.000000000004</v>
      </c>
      <c r="L82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18326.000000000004</v>
      </c>
      <c r="M822" s="23"/>
      <c r="N822" s="23" t="s">
        <v>13</v>
      </c>
      <c r="O822" s="23"/>
    </row>
    <row r="823" spans="2:15" x14ac:dyDescent="0.25">
      <c r="B823" s="23"/>
      <c r="C823" s="23" t="s">
        <v>459</v>
      </c>
      <c r="D823" s="30" t="s">
        <v>753</v>
      </c>
      <c r="E823" s="23"/>
      <c r="F823" s="23" t="s">
        <v>46</v>
      </c>
      <c r="G823" s="24">
        <v>63</v>
      </c>
      <c r="H823" s="23">
        <v>64.599999999999994</v>
      </c>
      <c r="I823" s="23"/>
      <c r="J823" s="23"/>
      <c r="K82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12080.2</v>
      </c>
      <c r="L82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12080.2</v>
      </c>
      <c r="M823" s="23"/>
      <c r="N823" s="23" t="s">
        <v>13</v>
      </c>
      <c r="O823" s="23"/>
    </row>
    <row r="824" spans="2:15" x14ac:dyDescent="0.25">
      <c r="B824" s="23"/>
      <c r="C824" s="23" t="s">
        <v>459</v>
      </c>
      <c r="D824" s="30" t="s">
        <v>904</v>
      </c>
      <c r="E824" s="23"/>
      <c r="F824" s="23" t="s">
        <v>46</v>
      </c>
      <c r="G824" s="24">
        <v>63</v>
      </c>
      <c r="H824" s="23">
        <v>100</v>
      </c>
      <c r="I824" s="23"/>
      <c r="J824" s="23"/>
      <c r="K82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18700.000000000004</v>
      </c>
      <c r="L82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18700.000000000004</v>
      </c>
      <c r="M824" s="23"/>
      <c r="N824" s="23" t="s">
        <v>13</v>
      </c>
      <c r="O824" s="23"/>
    </row>
    <row r="825" spans="2:15" x14ac:dyDescent="0.25">
      <c r="B825" s="23"/>
      <c r="C825" s="23" t="s">
        <v>459</v>
      </c>
      <c r="D825" s="30" t="s">
        <v>728</v>
      </c>
      <c r="E825" s="23" t="s">
        <v>905</v>
      </c>
      <c r="F825" s="23" t="s">
        <v>46</v>
      </c>
      <c r="G825" s="24">
        <v>32</v>
      </c>
      <c r="H825" s="31">
        <v>5.8</v>
      </c>
      <c r="I825" s="23"/>
      <c r="J825" s="23"/>
      <c r="K82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650.7600000000001</v>
      </c>
      <c r="L82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650.7600000000001</v>
      </c>
      <c r="M825" s="23"/>
      <c r="N825" s="23" t="s">
        <v>13</v>
      </c>
      <c r="O825" s="23"/>
    </row>
    <row r="826" spans="2:15" x14ac:dyDescent="0.25">
      <c r="B826" s="23"/>
      <c r="C826" s="23" t="s">
        <v>459</v>
      </c>
      <c r="D826" s="30" t="s">
        <v>906</v>
      </c>
      <c r="E826" s="23" t="s">
        <v>904</v>
      </c>
      <c r="F826" s="23" t="s">
        <v>46</v>
      </c>
      <c r="G826" s="24">
        <v>32</v>
      </c>
      <c r="H826" s="31">
        <v>29.6</v>
      </c>
      <c r="I826" s="23"/>
      <c r="J826" s="23"/>
      <c r="K82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3321.1200000000008</v>
      </c>
      <c r="L82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3321.1200000000008</v>
      </c>
      <c r="M826" s="23"/>
      <c r="N826" s="23" t="s">
        <v>13</v>
      </c>
      <c r="O826" s="23"/>
    </row>
    <row r="827" spans="2:15" x14ac:dyDescent="0.25">
      <c r="B827" s="23"/>
      <c r="C827" s="23" t="s">
        <v>459</v>
      </c>
      <c r="D827" s="30" t="s">
        <v>485</v>
      </c>
      <c r="E827" s="23" t="s">
        <v>907</v>
      </c>
      <c r="F827" s="23" t="s">
        <v>46</v>
      </c>
      <c r="G827" s="24">
        <v>32</v>
      </c>
      <c r="H827" s="31">
        <v>5.0999999999999996</v>
      </c>
      <c r="I827" s="23"/>
      <c r="J827" s="23"/>
      <c r="K82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572.22</v>
      </c>
      <c r="L82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572.22</v>
      </c>
      <c r="M827" s="23"/>
      <c r="N827" s="23" t="s">
        <v>13</v>
      </c>
      <c r="O827" s="23"/>
    </row>
    <row r="828" spans="2:15" x14ac:dyDescent="0.25">
      <c r="B828" s="23"/>
      <c r="C828" s="23" t="s">
        <v>459</v>
      </c>
      <c r="D828" s="30" t="s">
        <v>908</v>
      </c>
      <c r="E828" s="23" t="s">
        <v>909</v>
      </c>
      <c r="F828" s="23" t="s">
        <v>46</v>
      </c>
      <c r="G828" s="24">
        <v>32</v>
      </c>
      <c r="H828" s="31">
        <v>7.6</v>
      </c>
      <c r="I828" s="23"/>
      <c r="J828" s="23"/>
      <c r="K82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852.72000000000014</v>
      </c>
      <c r="L82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852.72000000000014</v>
      </c>
      <c r="M828" s="23"/>
      <c r="N828" s="23" t="s">
        <v>13</v>
      </c>
      <c r="O828" s="23"/>
    </row>
    <row r="829" spans="2:15" x14ac:dyDescent="0.25">
      <c r="B829" s="23"/>
      <c r="C829" s="23" t="s">
        <v>459</v>
      </c>
      <c r="D829" s="30" t="s">
        <v>291</v>
      </c>
      <c r="E829" s="23" t="s">
        <v>910</v>
      </c>
      <c r="F829" s="23" t="s">
        <v>46</v>
      </c>
      <c r="G829" s="24">
        <v>32</v>
      </c>
      <c r="H829" s="31">
        <v>10.5</v>
      </c>
      <c r="I829" s="23"/>
      <c r="J829" s="23"/>
      <c r="K82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1178.1000000000001</v>
      </c>
      <c r="L82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1178.1000000000001</v>
      </c>
      <c r="M829" s="23"/>
      <c r="N829" s="23" t="s">
        <v>13</v>
      </c>
      <c r="O829" s="23"/>
    </row>
    <row r="830" spans="2:15" x14ac:dyDescent="0.25">
      <c r="B830" s="23"/>
      <c r="C830" s="23" t="s">
        <v>459</v>
      </c>
      <c r="D830" s="30" t="s">
        <v>200</v>
      </c>
      <c r="E830" s="23" t="s">
        <v>911</v>
      </c>
      <c r="F830" s="23" t="s">
        <v>46</v>
      </c>
      <c r="G830" s="24">
        <v>32</v>
      </c>
      <c r="H830" s="23">
        <v>6.2</v>
      </c>
      <c r="I830" s="23"/>
      <c r="J830" s="23"/>
      <c r="K83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695.6400000000001</v>
      </c>
      <c r="L83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695.6400000000001</v>
      </c>
      <c r="M830" s="23"/>
      <c r="N830" s="23" t="s">
        <v>13</v>
      </c>
      <c r="O830" s="23"/>
    </row>
    <row r="831" spans="2:15" x14ac:dyDescent="0.25">
      <c r="B831" s="23"/>
      <c r="C831" s="23" t="s">
        <v>459</v>
      </c>
      <c r="D831" s="30" t="s">
        <v>200</v>
      </c>
      <c r="E831" s="30" t="s">
        <v>912</v>
      </c>
      <c r="F831" s="23" t="s">
        <v>46</v>
      </c>
      <c r="G831" s="24">
        <v>32</v>
      </c>
      <c r="H831" s="23">
        <v>12.2</v>
      </c>
      <c r="I831" s="23"/>
      <c r="J831" s="23"/>
      <c r="K83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1368.8400000000001</v>
      </c>
      <c r="L83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1368.8400000000001</v>
      </c>
      <c r="M831" s="23"/>
      <c r="N831" s="23" t="s">
        <v>13</v>
      </c>
      <c r="O831" s="23"/>
    </row>
    <row r="832" spans="2:15" x14ac:dyDescent="0.25">
      <c r="B832" s="23"/>
      <c r="C832" s="23" t="s">
        <v>459</v>
      </c>
      <c r="D832" s="30" t="s">
        <v>195</v>
      </c>
      <c r="E832" s="30" t="s">
        <v>913</v>
      </c>
      <c r="F832" s="23" t="s">
        <v>46</v>
      </c>
      <c r="G832" s="24">
        <v>32</v>
      </c>
      <c r="H832" s="23">
        <v>12.5</v>
      </c>
      <c r="I832" s="23"/>
      <c r="J832" s="23"/>
      <c r="K83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1402.5000000000002</v>
      </c>
      <c r="L83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1402.5000000000002</v>
      </c>
      <c r="M832" s="23"/>
      <c r="N832" s="23" t="s">
        <v>13</v>
      </c>
      <c r="O832" s="23"/>
    </row>
    <row r="833" spans="2:15" x14ac:dyDescent="0.25">
      <c r="B833" s="23"/>
      <c r="C833" s="23" t="s">
        <v>459</v>
      </c>
      <c r="D833" s="30" t="s">
        <v>485</v>
      </c>
      <c r="E833" s="30" t="s">
        <v>914</v>
      </c>
      <c r="F833" s="23" t="s">
        <v>46</v>
      </c>
      <c r="G833" s="24">
        <v>32</v>
      </c>
      <c r="H833" s="23">
        <v>5.5</v>
      </c>
      <c r="I833" s="23"/>
      <c r="J833" s="23"/>
      <c r="K83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617.10000000000014</v>
      </c>
      <c r="L83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617.10000000000014</v>
      </c>
      <c r="M833" s="23"/>
      <c r="N833" s="23" t="s">
        <v>13</v>
      </c>
      <c r="O833" s="23"/>
    </row>
    <row r="834" spans="2:15" x14ac:dyDescent="0.25">
      <c r="B834" s="23"/>
      <c r="C834" s="23" t="s">
        <v>459</v>
      </c>
      <c r="D834" s="30" t="s">
        <v>201</v>
      </c>
      <c r="E834" s="30" t="s">
        <v>915</v>
      </c>
      <c r="F834" s="23" t="s">
        <v>46</v>
      </c>
      <c r="G834" s="24">
        <v>32</v>
      </c>
      <c r="H834" s="23">
        <v>27.7</v>
      </c>
      <c r="I834" s="23"/>
      <c r="J834" s="23"/>
      <c r="K83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3107.9400000000005</v>
      </c>
      <c r="L83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3107.9400000000005</v>
      </c>
      <c r="M834" s="23"/>
      <c r="N834" s="23" t="s">
        <v>13</v>
      </c>
      <c r="O834" s="23"/>
    </row>
    <row r="835" spans="2:15" x14ac:dyDescent="0.25">
      <c r="B835" s="23"/>
      <c r="C835" s="23" t="s">
        <v>459</v>
      </c>
      <c r="D835" s="30" t="s">
        <v>195</v>
      </c>
      <c r="E835" s="30" t="s">
        <v>916</v>
      </c>
      <c r="F835" s="23" t="s">
        <v>46</v>
      </c>
      <c r="G835" s="24">
        <v>32</v>
      </c>
      <c r="H835" s="23">
        <v>8.9</v>
      </c>
      <c r="I835" s="23"/>
      <c r="J835" s="23"/>
      <c r="K83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998.58000000000015</v>
      </c>
      <c r="L83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998.58000000000015</v>
      </c>
      <c r="M835" s="23"/>
      <c r="N835" s="23" t="s">
        <v>13</v>
      </c>
      <c r="O835" s="23"/>
    </row>
    <row r="836" spans="2:15" x14ac:dyDescent="0.25">
      <c r="B836" s="23"/>
      <c r="C836" s="23" t="s">
        <v>459</v>
      </c>
      <c r="D836" s="30" t="s">
        <v>917</v>
      </c>
      <c r="E836" s="30" t="s">
        <v>918</v>
      </c>
      <c r="F836" s="23" t="s">
        <v>46</v>
      </c>
      <c r="G836" s="24">
        <v>32</v>
      </c>
      <c r="H836" s="23">
        <v>4.7</v>
      </c>
      <c r="I836" s="23"/>
      <c r="J836" s="23"/>
      <c r="K83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527.34000000000015</v>
      </c>
      <c r="L83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527.34000000000015</v>
      </c>
      <c r="M836" s="23"/>
      <c r="N836" s="23" t="s">
        <v>13</v>
      </c>
      <c r="O836" s="23"/>
    </row>
    <row r="837" spans="2:15" x14ac:dyDescent="0.25">
      <c r="B837" s="23"/>
      <c r="C837" s="23" t="s">
        <v>459</v>
      </c>
      <c r="D837" s="30" t="s">
        <v>485</v>
      </c>
      <c r="E837" s="30" t="s">
        <v>919</v>
      </c>
      <c r="F837" s="23" t="s">
        <v>46</v>
      </c>
      <c r="G837" s="24">
        <v>32</v>
      </c>
      <c r="H837" s="23">
        <v>3.9</v>
      </c>
      <c r="I837" s="23"/>
      <c r="J837" s="23"/>
      <c r="K83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437.58000000000004</v>
      </c>
      <c r="L83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437.58000000000004</v>
      </c>
      <c r="M837" s="23"/>
      <c r="N837" s="23" t="s">
        <v>13</v>
      </c>
      <c r="O837" s="23"/>
    </row>
    <row r="838" spans="2:15" x14ac:dyDescent="0.25">
      <c r="B838" s="23"/>
      <c r="C838" s="23" t="s">
        <v>459</v>
      </c>
      <c r="D838" s="30" t="s">
        <v>920</v>
      </c>
      <c r="E838" s="30" t="s">
        <v>921</v>
      </c>
      <c r="F838" s="23" t="s">
        <v>46</v>
      </c>
      <c r="G838" s="24">
        <v>32</v>
      </c>
      <c r="H838" s="23">
        <v>3.5</v>
      </c>
      <c r="I838" s="23"/>
      <c r="J838" s="23"/>
      <c r="K83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392.70000000000005</v>
      </c>
      <c r="L83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392.70000000000005</v>
      </c>
      <c r="M838" s="23"/>
      <c r="N838" s="23" t="s">
        <v>13</v>
      </c>
      <c r="O838" s="23"/>
    </row>
    <row r="839" spans="2:15" x14ac:dyDescent="0.25">
      <c r="B839" s="23"/>
      <c r="C839" s="23" t="s">
        <v>459</v>
      </c>
      <c r="D839" s="30" t="s">
        <v>548</v>
      </c>
      <c r="E839" s="30" t="s">
        <v>922</v>
      </c>
      <c r="F839" s="23" t="s">
        <v>46</v>
      </c>
      <c r="G839" s="24">
        <v>32</v>
      </c>
      <c r="H839" s="23">
        <v>2.9</v>
      </c>
      <c r="I839" s="23"/>
      <c r="J839" s="23"/>
      <c r="K83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325.38000000000005</v>
      </c>
      <c r="L83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325.38000000000005</v>
      </c>
      <c r="M839" s="23"/>
      <c r="N839" s="23" t="s">
        <v>13</v>
      </c>
      <c r="O839" s="23"/>
    </row>
    <row r="840" spans="2:15" x14ac:dyDescent="0.25">
      <c r="B840" s="23"/>
      <c r="C840" s="23" t="s">
        <v>459</v>
      </c>
      <c r="D840" s="30" t="s">
        <v>908</v>
      </c>
      <c r="E840" s="30" t="s">
        <v>923</v>
      </c>
      <c r="F840" s="23" t="s">
        <v>46</v>
      </c>
      <c r="G840" s="24">
        <v>32</v>
      </c>
      <c r="H840" s="23">
        <v>6.5</v>
      </c>
      <c r="I840" s="23"/>
      <c r="J840" s="23"/>
      <c r="K84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729.30000000000007</v>
      </c>
      <c r="L84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729.30000000000007</v>
      </c>
      <c r="M840" s="23"/>
      <c r="N840" s="23" t="s">
        <v>13</v>
      </c>
      <c r="O840" s="23"/>
    </row>
    <row r="841" spans="2:15" x14ac:dyDescent="0.25">
      <c r="B841" s="23"/>
      <c r="C841" s="23" t="s">
        <v>459</v>
      </c>
      <c r="D841" s="30" t="s">
        <v>924</v>
      </c>
      <c r="E841" s="30" t="s">
        <v>925</v>
      </c>
      <c r="F841" s="23" t="s">
        <v>46</v>
      </c>
      <c r="G841" s="24">
        <v>32</v>
      </c>
      <c r="H841" s="23">
        <v>14.8</v>
      </c>
      <c r="I841" s="23"/>
      <c r="J841" s="23"/>
      <c r="K84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1660.5600000000004</v>
      </c>
      <c r="L84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1660.5600000000004</v>
      </c>
      <c r="M841" s="23"/>
      <c r="N841" s="23" t="s">
        <v>13</v>
      </c>
      <c r="O841" s="23"/>
    </row>
    <row r="842" spans="2:15" x14ac:dyDescent="0.25">
      <c r="B842" s="23"/>
      <c r="C842" s="23" t="s">
        <v>459</v>
      </c>
      <c r="D842" s="30" t="s">
        <v>280</v>
      </c>
      <c r="E842" s="30" t="s">
        <v>732</v>
      </c>
      <c r="F842" s="23" t="s">
        <v>46</v>
      </c>
      <c r="G842" s="24">
        <v>32</v>
      </c>
      <c r="H842" s="23">
        <v>31.2</v>
      </c>
      <c r="I842" s="23"/>
      <c r="J842" s="23"/>
      <c r="K84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3500.6400000000003</v>
      </c>
      <c r="L84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3500.6400000000003</v>
      </c>
      <c r="M842" s="23"/>
      <c r="N842" s="23" t="s">
        <v>13</v>
      </c>
      <c r="O842" s="23"/>
    </row>
    <row r="843" spans="2:15" x14ac:dyDescent="0.25">
      <c r="B843" s="23"/>
      <c r="C843" s="23" t="s">
        <v>459</v>
      </c>
      <c r="D843" s="30" t="s">
        <v>899</v>
      </c>
      <c r="E843" s="30" t="s">
        <v>926</v>
      </c>
      <c r="F843" s="23" t="s">
        <v>46</v>
      </c>
      <c r="G843" s="24">
        <v>32</v>
      </c>
      <c r="H843" s="23">
        <v>3.2</v>
      </c>
      <c r="I843" s="23"/>
      <c r="J843" s="23"/>
      <c r="K84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359.04000000000008</v>
      </c>
      <c r="L84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359.04000000000008</v>
      </c>
      <c r="M843" s="23"/>
      <c r="N843" s="23" t="s">
        <v>13</v>
      </c>
      <c r="O843" s="23"/>
    </row>
    <row r="844" spans="2:15" x14ac:dyDescent="0.25">
      <c r="B844" s="23"/>
      <c r="C844" s="23" t="s">
        <v>459</v>
      </c>
      <c r="D844" s="30" t="s">
        <v>200</v>
      </c>
      <c r="E844" s="30" t="s">
        <v>927</v>
      </c>
      <c r="F844" s="23" t="s">
        <v>46</v>
      </c>
      <c r="G844" s="24">
        <v>32</v>
      </c>
      <c r="H844" s="23">
        <v>7</v>
      </c>
      <c r="I844" s="23"/>
      <c r="J844" s="23"/>
      <c r="K84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785.40000000000009</v>
      </c>
      <c r="L84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785.40000000000009</v>
      </c>
      <c r="M844" s="23"/>
      <c r="N844" s="23" t="s">
        <v>13</v>
      </c>
      <c r="O844" s="23"/>
    </row>
    <row r="845" spans="2:15" x14ac:dyDescent="0.25">
      <c r="B845" s="23"/>
      <c r="C845" s="23" t="s">
        <v>459</v>
      </c>
      <c r="D845" s="30" t="s">
        <v>728</v>
      </c>
      <c r="E845" s="30" t="s">
        <v>928</v>
      </c>
      <c r="F845" s="23" t="s">
        <v>46</v>
      </c>
      <c r="G845" s="24">
        <v>32</v>
      </c>
      <c r="H845" s="23">
        <v>11.3</v>
      </c>
      <c r="I845" s="23"/>
      <c r="J845" s="23"/>
      <c r="K84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1267.8600000000004</v>
      </c>
      <c r="L84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1267.8600000000004</v>
      </c>
      <c r="M845" s="23"/>
      <c r="N845" s="23" t="s">
        <v>13</v>
      </c>
      <c r="O845" s="23"/>
    </row>
    <row r="846" spans="2:15" x14ac:dyDescent="0.25">
      <c r="B846" s="23"/>
      <c r="C846" s="23" t="s">
        <v>459</v>
      </c>
      <c r="D846" s="30" t="s">
        <v>201</v>
      </c>
      <c r="E846" s="30" t="s">
        <v>929</v>
      </c>
      <c r="F846" s="23" t="s">
        <v>46</v>
      </c>
      <c r="G846" s="24">
        <v>32</v>
      </c>
      <c r="H846" s="23">
        <v>4.0999999999999996</v>
      </c>
      <c r="I846" s="23"/>
      <c r="J846" s="23"/>
      <c r="K84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460.02000000000004</v>
      </c>
      <c r="L84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460.02000000000004</v>
      </c>
      <c r="M846" s="23"/>
      <c r="N846" s="23" t="s">
        <v>13</v>
      </c>
      <c r="O846" s="23"/>
    </row>
    <row r="847" spans="2:15" x14ac:dyDescent="0.25">
      <c r="B847" s="23"/>
      <c r="C847" s="23" t="s">
        <v>459</v>
      </c>
      <c r="D847" s="30" t="s">
        <v>201</v>
      </c>
      <c r="E847" s="30" t="s">
        <v>930</v>
      </c>
      <c r="F847" s="23" t="s">
        <v>46</v>
      </c>
      <c r="G847" s="24">
        <v>32</v>
      </c>
      <c r="H847" s="23">
        <v>20.7</v>
      </c>
      <c r="I847" s="23"/>
      <c r="J847" s="23"/>
      <c r="K84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2322.5400000000004</v>
      </c>
      <c r="L84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2322.5400000000004</v>
      </c>
      <c r="M847" s="23"/>
      <c r="N847" s="23" t="s">
        <v>13</v>
      </c>
      <c r="O847" s="23"/>
    </row>
    <row r="848" spans="2:15" x14ac:dyDescent="0.25">
      <c r="B848" s="23"/>
      <c r="C848" s="23" t="s">
        <v>459</v>
      </c>
      <c r="D848" s="30" t="s">
        <v>201</v>
      </c>
      <c r="E848" s="30" t="s">
        <v>931</v>
      </c>
      <c r="F848" s="23" t="s">
        <v>46</v>
      </c>
      <c r="G848" s="24">
        <v>32</v>
      </c>
      <c r="H848" s="23">
        <v>4.2</v>
      </c>
      <c r="I848" s="23"/>
      <c r="J848" s="23"/>
      <c r="K84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471.24000000000007</v>
      </c>
      <c r="L84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471.24000000000007</v>
      </c>
      <c r="M848" s="23"/>
      <c r="N848" s="23" t="s">
        <v>13</v>
      </c>
      <c r="O848" s="23"/>
    </row>
    <row r="849" spans="2:15" x14ac:dyDescent="0.25">
      <c r="B849" s="23"/>
      <c r="C849" s="23" t="s">
        <v>459</v>
      </c>
      <c r="D849" s="30" t="s">
        <v>932</v>
      </c>
      <c r="E849" s="30" t="s">
        <v>933</v>
      </c>
      <c r="F849" s="23" t="s">
        <v>46</v>
      </c>
      <c r="G849" s="24">
        <v>32</v>
      </c>
      <c r="H849" s="23">
        <v>6.7</v>
      </c>
      <c r="I849" s="23"/>
      <c r="J849" s="23"/>
      <c r="K84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751.74000000000012</v>
      </c>
      <c r="L84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751.74000000000012</v>
      </c>
      <c r="M849" s="23"/>
      <c r="N849" s="23" t="s">
        <v>13</v>
      </c>
      <c r="O849" s="23"/>
    </row>
    <row r="850" spans="2:15" x14ac:dyDescent="0.25">
      <c r="B850" s="23"/>
      <c r="C850" s="23" t="s">
        <v>459</v>
      </c>
      <c r="D850" s="30" t="s">
        <v>201</v>
      </c>
      <c r="E850" s="30" t="s">
        <v>934</v>
      </c>
      <c r="F850" s="23" t="s">
        <v>46</v>
      </c>
      <c r="G850" s="24">
        <v>32</v>
      </c>
      <c r="H850" s="23">
        <v>15.2</v>
      </c>
      <c r="I850" s="23"/>
      <c r="J850" s="23"/>
      <c r="K85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1705.4400000000003</v>
      </c>
      <c r="L85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1705.4400000000003</v>
      </c>
      <c r="M850" s="23"/>
      <c r="N850" s="23" t="s">
        <v>13</v>
      </c>
      <c r="O850" s="23"/>
    </row>
    <row r="851" spans="2:15" x14ac:dyDescent="0.25">
      <c r="B851" s="23"/>
      <c r="C851" s="23" t="s">
        <v>459</v>
      </c>
      <c r="D851" s="30" t="s">
        <v>935</v>
      </c>
      <c r="E851" s="30"/>
      <c r="F851" s="23" t="s">
        <v>46</v>
      </c>
      <c r="G851" s="24">
        <v>63</v>
      </c>
      <c r="H851" s="23">
        <v>323</v>
      </c>
      <c r="I851" s="23"/>
      <c r="J851" s="23"/>
      <c r="K85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60401.000000000007</v>
      </c>
      <c r="L85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60401.000000000007</v>
      </c>
      <c r="M851" s="23"/>
      <c r="N851" s="23" t="s">
        <v>13</v>
      </c>
      <c r="O851" s="23"/>
    </row>
    <row r="852" spans="2:15" x14ac:dyDescent="0.25">
      <c r="B852" s="23"/>
      <c r="C852" s="23" t="s">
        <v>459</v>
      </c>
      <c r="D852" s="30" t="s">
        <v>936</v>
      </c>
      <c r="E852" s="30"/>
      <c r="F852" s="23" t="s">
        <v>46</v>
      </c>
      <c r="G852" s="24">
        <v>63</v>
      </c>
      <c r="H852" s="23">
        <v>166</v>
      </c>
      <c r="I852" s="23"/>
      <c r="J852" s="23"/>
      <c r="K85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31042.000000000004</v>
      </c>
      <c r="L85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31042.000000000004</v>
      </c>
      <c r="M852" s="23"/>
      <c r="N852" s="23" t="s">
        <v>13</v>
      </c>
      <c r="O852" s="23"/>
    </row>
    <row r="853" spans="2:15" x14ac:dyDescent="0.25">
      <c r="B853" s="23"/>
      <c r="C853" s="23" t="s">
        <v>459</v>
      </c>
      <c r="D853" s="30" t="s">
        <v>937</v>
      </c>
      <c r="E853" s="30"/>
      <c r="F853" s="23" t="s">
        <v>46</v>
      </c>
      <c r="G853" s="24">
        <v>63</v>
      </c>
      <c r="H853" s="23">
        <v>380</v>
      </c>
      <c r="I853" s="23"/>
      <c r="J853" s="23"/>
      <c r="K85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71060.000000000015</v>
      </c>
      <c r="L85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71060.000000000015</v>
      </c>
      <c r="M853" s="23"/>
      <c r="N853" s="23" t="s">
        <v>13</v>
      </c>
      <c r="O853" s="23"/>
    </row>
    <row r="854" spans="2:15" x14ac:dyDescent="0.25">
      <c r="B854" s="23"/>
      <c r="C854" s="23" t="s">
        <v>459</v>
      </c>
      <c r="D854" s="30" t="s">
        <v>938</v>
      </c>
      <c r="E854" s="30"/>
      <c r="F854" s="23" t="s">
        <v>46</v>
      </c>
      <c r="G854" s="24">
        <v>63</v>
      </c>
      <c r="H854" s="23">
        <v>91.5</v>
      </c>
      <c r="I854" s="23"/>
      <c r="J854" s="23"/>
      <c r="K85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17110.500000000004</v>
      </c>
      <c r="L85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17110.500000000004</v>
      </c>
      <c r="M854" s="23"/>
      <c r="N854" s="23" t="s">
        <v>13</v>
      </c>
      <c r="O854" s="23"/>
    </row>
    <row r="855" spans="2:15" x14ac:dyDescent="0.25">
      <c r="B855" s="23"/>
      <c r="C855" s="23" t="s">
        <v>459</v>
      </c>
      <c r="D855" s="30" t="s">
        <v>939</v>
      </c>
      <c r="E855" s="30"/>
      <c r="F855" s="23" t="s">
        <v>46</v>
      </c>
      <c r="G855" s="24">
        <v>63</v>
      </c>
      <c r="H855" s="23">
        <v>159.06</v>
      </c>
      <c r="I855" s="23"/>
      <c r="J855" s="23"/>
      <c r="K85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29744.220000000005</v>
      </c>
      <c r="L85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29744.220000000005</v>
      </c>
      <c r="M855" s="23"/>
      <c r="N855" s="23" t="s">
        <v>13</v>
      </c>
      <c r="O855" s="23"/>
    </row>
    <row r="856" spans="2:15" x14ac:dyDescent="0.25">
      <c r="B856" s="23"/>
      <c r="C856" s="23" t="s">
        <v>459</v>
      </c>
      <c r="D856" s="30" t="s">
        <v>940</v>
      </c>
      <c r="E856" s="30"/>
      <c r="F856" s="23" t="s">
        <v>46</v>
      </c>
      <c r="G856" s="24">
        <v>63</v>
      </c>
      <c r="H856" s="23">
        <v>134.1</v>
      </c>
      <c r="I856" s="23"/>
      <c r="J856" s="23"/>
      <c r="K85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25076.700000000004</v>
      </c>
      <c r="L85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25076.700000000004</v>
      </c>
      <c r="M856" s="23"/>
      <c r="N856" s="23" t="s">
        <v>13</v>
      </c>
      <c r="O856" s="23"/>
    </row>
    <row r="857" spans="2:15" x14ac:dyDescent="0.25">
      <c r="B857" s="23"/>
      <c r="C857" s="23" t="s">
        <v>459</v>
      </c>
      <c r="D857" s="30" t="s">
        <v>941</v>
      </c>
      <c r="E857" s="30"/>
      <c r="F857" s="23" t="s">
        <v>46</v>
      </c>
      <c r="G857" s="24">
        <v>63</v>
      </c>
      <c r="H857" s="23">
        <v>45.5</v>
      </c>
      <c r="I857" s="23"/>
      <c r="J857" s="23"/>
      <c r="K85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8508.5000000000018</v>
      </c>
      <c r="L85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8508.5000000000018</v>
      </c>
      <c r="M857" s="23"/>
      <c r="N857" s="23" t="s">
        <v>13</v>
      </c>
      <c r="O857" s="23"/>
    </row>
    <row r="858" spans="2:15" x14ac:dyDescent="0.25">
      <c r="B858" s="23"/>
      <c r="C858" s="23" t="s">
        <v>459</v>
      </c>
      <c r="D858" s="30" t="s">
        <v>942</v>
      </c>
      <c r="E858" s="30"/>
      <c r="F858" s="23" t="s">
        <v>46</v>
      </c>
      <c r="G858" s="24">
        <v>63</v>
      </c>
      <c r="H858" s="23">
        <v>32</v>
      </c>
      <c r="I858" s="23"/>
      <c r="J858" s="23"/>
      <c r="K85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5984.0000000000009</v>
      </c>
      <c r="L85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5984.0000000000009</v>
      </c>
      <c r="M858" s="23"/>
      <c r="N858" s="23" t="s">
        <v>13</v>
      </c>
      <c r="O858" s="23"/>
    </row>
    <row r="859" spans="2:15" x14ac:dyDescent="0.25">
      <c r="B859" s="23"/>
      <c r="C859" s="23" t="s">
        <v>459</v>
      </c>
      <c r="D859" s="30" t="s">
        <v>943</v>
      </c>
      <c r="E859" s="30"/>
      <c r="F859" s="23" t="s">
        <v>46</v>
      </c>
      <c r="G859" s="24">
        <v>63</v>
      </c>
      <c r="H859" s="23">
        <v>150</v>
      </c>
      <c r="I859" s="23"/>
      <c r="J859" s="23"/>
      <c r="K85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28050.000000000004</v>
      </c>
      <c r="L85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28050.000000000004</v>
      </c>
      <c r="M859" s="23"/>
      <c r="N859" s="23" t="s">
        <v>13</v>
      </c>
      <c r="O859" s="23"/>
    </row>
    <row r="860" spans="2:15" x14ac:dyDescent="0.25">
      <c r="B860" s="23"/>
      <c r="C860" s="23" t="s">
        <v>459</v>
      </c>
      <c r="D860" s="30" t="s">
        <v>944</v>
      </c>
      <c r="E860" s="30"/>
      <c r="F860" s="23" t="s">
        <v>46</v>
      </c>
      <c r="G860" s="24">
        <v>63</v>
      </c>
      <c r="H860" s="23">
        <v>252.5</v>
      </c>
      <c r="I860" s="23"/>
      <c r="J860" s="23"/>
      <c r="K86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47217.500000000007</v>
      </c>
      <c r="L86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47217.500000000007</v>
      </c>
      <c r="M860" s="23"/>
      <c r="N860" s="23" t="s">
        <v>13</v>
      </c>
      <c r="O860" s="23"/>
    </row>
    <row r="861" spans="2:15" x14ac:dyDescent="0.25">
      <c r="B861" s="23"/>
      <c r="C861" s="23" t="s">
        <v>459</v>
      </c>
      <c r="D861" s="30" t="s">
        <v>485</v>
      </c>
      <c r="E861" s="30" t="s">
        <v>945</v>
      </c>
      <c r="F861" s="23" t="s">
        <v>46</v>
      </c>
      <c r="G861" s="24">
        <v>32</v>
      </c>
      <c r="H861" s="23">
        <v>7.8</v>
      </c>
      <c r="I861" s="23"/>
      <c r="J861" s="23"/>
      <c r="K86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875.16000000000008</v>
      </c>
      <c r="L86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875.16000000000008</v>
      </c>
      <c r="M861" s="23"/>
      <c r="N861" s="23" t="s">
        <v>13</v>
      </c>
      <c r="O861" s="23"/>
    </row>
    <row r="862" spans="2:15" x14ac:dyDescent="0.25">
      <c r="B862" s="23"/>
      <c r="C862" s="23" t="s">
        <v>459</v>
      </c>
      <c r="D862" s="30" t="s">
        <v>938</v>
      </c>
      <c r="E862" s="30" t="s">
        <v>946</v>
      </c>
      <c r="F862" s="23" t="s">
        <v>46</v>
      </c>
      <c r="G862" s="24">
        <v>32</v>
      </c>
      <c r="H862" s="23">
        <v>6.8</v>
      </c>
      <c r="I862" s="23"/>
      <c r="J862" s="23"/>
      <c r="K86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762.96000000000015</v>
      </c>
      <c r="L86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762.96000000000015</v>
      </c>
      <c r="M862" s="23"/>
      <c r="N862" s="23" t="s">
        <v>13</v>
      </c>
      <c r="O862" s="23"/>
    </row>
    <row r="863" spans="2:15" x14ac:dyDescent="0.25">
      <c r="B863" s="23"/>
      <c r="C863" s="23" t="s">
        <v>459</v>
      </c>
      <c r="D863" s="30" t="s">
        <v>538</v>
      </c>
      <c r="E863" s="30" t="s">
        <v>947</v>
      </c>
      <c r="F863" s="23" t="s">
        <v>46</v>
      </c>
      <c r="G863" s="24">
        <v>32</v>
      </c>
      <c r="H863" s="23">
        <v>9.3000000000000007</v>
      </c>
      <c r="I863" s="23"/>
      <c r="J863" s="23"/>
      <c r="K86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1043.4600000000003</v>
      </c>
      <c r="L86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1043.4600000000003</v>
      </c>
      <c r="M863" s="23"/>
      <c r="N863" s="23" t="s">
        <v>13</v>
      </c>
      <c r="O863" s="23"/>
    </row>
    <row r="864" spans="2:15" x14ac:dyDescent="0.25">
      <c r="B864" s="23"/>
      <c r="C864" s="23" t="s">
        <v>459</v>
      </c>
      <c r="D864" s="30" t="s">
        <v>258</v>
      </c>
      <c r="E864" s="30" t="s">
        <v>948</v>
      </c>
      <c r="F864" s="23" t="s">
        <v>46</v>
      </c>
      <c r="G864" s="24">
        <v>32</v>
      </c>
      <c r="H864" s="23">
        <v>6.5</v>
      </c>
      <c r="I864" s="23"/>
      <c r="J864" s="23"/>
      <c r="K86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729.30000000000007</v>
      </c>
      <c r="L86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729.30000000000007</v>
      </c>
      <c r="M864" s="23"/>
      <c r="N864" s="23" t="s">
        <v>13</v>
      </c>
      <c r="O864" s="23"/>
    </row>
    <row r="865" spans="2:15" x14ac:dyDescent="0.25">
      <c r="B865" s="23"/>
      <c r="C865" s="23" t="s">
        <v>459</v>
      </c>
      <c r="D865" s="30" t="s">
        <v>728</v>
      </c>
      <c r="E865" s="30" t="s">
        <v>949</v>
      </c>
      <c r="F865" s="23" t="s">
        <v>46</v>
      </c>
      <c r="G865" s="24">
        <v>32</v>
      </c>
      <c r="H865" s="23">
        <v>9.4</v>
      </c>
      <c r="I865" s="23"/>
      <c r="J865" s="23"/>
      <c r="K86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1054.6800000000003</v>
      </c>
      <c r="L86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1054.6800000000003</v>
      </c>
      <c r="M865" s="23"/>
      <c r="N865" s="23" t="s">
        <v>13</v>
      </c>
      <c r="O865" s="23"/>
    </row>
    <row r="866" spans="2:15" x14ac:dyDescent="0.25">
      <c r="B866" s="23"/>
      <c r="C866" s="23" t="s">
        <v>459</v>
      </c>
      <c r="D866" s="30" t="s">
        <v>506</v>
      </c>
      <c r="E866" s="30" t="s">
        <v>950</v>
      </c>
      <c r="F866" s="23" t="s">
        <v>46</v>
      </c>
      <c r="G866" s="24">
        <v>32</v>
      </c>
      <c r="H866" s="23">
        <v>17.7</v>
      </c>
      <c r="I866" s="23"/>
      <c r="J866" s="23"/>
      <c r="K86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1985.9400000000003</v>
      </c>
      <c r="L86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1985.9400000000003</v>
      </c>
      <c r="M866" s="23"/>
      <c r="N866" s="23" t="s">
        <v>13</v>
      </c>
      <c r="O866" s="23"/>
    </row>
    <row r="867" spans="2:15" x14ac:dyDescent="0.25">
      <c r="B867" s="23"/>
      <c r="C867" s="23" t="s">
        <v>459</v>
      </c>
      <c r="D867" s="30" t="s">
        <v>951</v>
      </c>
      <c r="E867" s="30" t="s">
        <v>952</v>
      </c>
      <c r="F867" s="23" t="s">
        <v>46</v>
      </c>
      <c r="G867" s="24">
        <v>32</v>
      </c>
      <c r="H867" s="23">
        <v>6.9</v>
      </c>
      <c r="I867" s="23"/>
      <c r="J867" s="23"/>
      <c r="K86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774.18000000000018</v>
      </c>
      <c r="L86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774.18000000000018</v>
      </c>
      <c r="M867" s="23"/>
      <c r="N867" s="23" t="s">
        <v>13</v>
      </c>
      <c r="O867" s="23"/>
    </row>
    <row r="868" spans="2:15" x14ac:dyDescent="0.25">
      <c r="B868" s="23"/>
      <c r="C868" s="23" t="s">
        <v>459</v>
      </c>
      <c r="D868" s="30" t="s">
        <v>908</v>
      </c>
      <c r="E868" s="30" t="s">
        <v>953</v>
      </c>
      <c r="F868" s="23" t="s">
        <v>46</v>
      </c>
      <c r="G868" s="24">
        <v>32</v>
      </c>
      <c r="H868" s="23">
        <v>10.5</v>
      </c>
      <c r="I868" s="23"/>
      <c r="J868" s="23"/>
      <c r="K86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1178.1000000000001</v>
      </c>
      <c r="L86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1178.1000000000001</v>
      </c>
      <c r="M868" s="23"/>
      <c r="N868" s="23" t="s">
        <v>13</v>
      </c>
      <c r="O868" s="23"/>
    </row>
    <row r="869" spans="2:15" x14ac:dyDescent="0.25">
      <c r="B869" s="23"/>
      <c r="C869" s="23" t="s">
        <v>459</v>
      </c>
      <c r="D869" s="30" t="s">
        <v>200</v>
      </c>
      <c r="E869" s="30" t="s">
        <v>954</v>
      </c>
      <c r="F869" s="23" t="s">
        <v>46</v>
      </c>
      <c r="G869" s="24">
        <v>32</v>
      </c>
      <c r="H869" s="23">
        <v>10</v>
      </c>
      <c r="I869" s="23"/>
      <c r="J869" s="23"/>
      <c r="K86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1122.0000000000002</v>
      </c>
      <c r="L86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1122.0000000000002</v>
      </c>
      <c r="M869" s="23"/>
      <c r="N869" s="23" t="s">
        <v>13</v>
      </c>
      <c r="O869" s="23"/>
    </row>
    <row r="870" spans="2:15" x14ac:dyDescent="0.25">
      <c r="B870" s="23"/>
      <c r="C870" s="23" t="s">
        <v>459</v>
      </c>
      <c r="D870" s="30" t="s">
        <v>466</v>
      </c>
      <c r="E870" s="30" t="s">
        <v>955</v>
      </c>
      <c r="F870" s="23" t="s">
        <v>46</v>
      </c>
      <c r="G870" s="24">
        <v>32</v>
      </c>
      <c r="H870" s="23">
        <v>5.4</v>
      </c>
      <c r="I870" s="23"/>
      <c r="J870" s="23"/>
      <c r="K87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605.88000000000011</v>
      </c>
      <c r="L87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605.88000000000011</v>
      </c>
      <c r="M870" s="23"/>
      <c r="N870" s="23" t="s">
        <v>13</v>
      </c>
      <c r="O870" s="23"/>
    </row>
    <row r="871" spans="2:15" x14ac:dyDescent="0.25">
      <c r="B871" s="23"/>
      <c r="C871" s="23" t="s">
        <v>459</v>
      </c>
      <c r="D871" s="30" t="s">
        <v>908</v>
      </c>
      <c r="E871" s="30" t="s">
        <v>956</v>
      </c>
      <c r="F871" s="23" t="s">
        <v>46</v>
      </c>
      <c r="G871" s="24">
        <v>32</v>
      </c>
      <c r="H871" s="23">
        <v>6.1</v>
      </c>
      <c r="I871" s="23"/>
      <c r="J871" s="23"/>
      <c r="K87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684.42000000000007</v>
      </c>
      <c r="L87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684.42000000000007</v>
      </c>
      <c r="M871" s="23"/>
      <c r="N871" s="23" t="s">
        <v>13</v>
      </c>
      <c r="O871" s="23"/>
    </row>
    <row r="872" spans="2:15" x14ac:dyDescent="0.25">
      <c r="B872" s="23"/>
      <c r="C872" s="23" t="s">
        <v>461</v>
      </c>
      <c r="D872" s="30" t="s">
        <v>646</v>
      </c>
      <c r="E872" s="30" t="s">
        <v>957</v>
      </c>
      <c r="F872" s="23" t="s">
        <v>46</v>
      </c>
      <c r="G872" s="24">
        <v>32</v>
      </c>
      <c r="H872" s="23">
        <v>3.6</v>
      </c>
      <c r="I872" s="23"/>
      <c r="J872" s="23"/>
      <c r="K87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403.92000000000007</v>
      </c>
      <c r="L87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403.92000000000007</v>
      </c>
      <c r="M872" s="23"/>
      <c r="N872" s="23" t="s">
        <v>13</v>
      </c>
      <c r="O872" s="23"/>
    </row>
    <row r="873" spans="2:15" x14ac:dyDescent="0.25">
      <c r="B873" s="23"/>
      <c r="C873" s="23" t="s">
        <v>459</v>
      </c>
      <c r="D873" s="30" t="s">
        <v>201</v>
      </c>
      <c r="E873" s="30" t="s">
        <v>958</v>
      </c>
      <c r="F873" s="23" t="s">
        <v>46</v>
      </c>
      <c r="G873" s="24">
        <v>32</v>
      </c>
      <c r="H873" s="23">
        <v>18.600000000000001</v>
      </c>
      <c r="I873" s="23"/>
      <c r="J873" s="23"/>
      <c r="K873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2086.9200000000005</v>
      </c>
      <c r="L873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2086.9200000000005</v>
      </c>
      <c r="M873" s="23"/>
      <c r="N873" s="23" t="s">
        <v>13</v>
      </c>
      <c r="O873" s="23"/>
    </row>
    <row r="874" spans="2:15" x14ac:dyDescent="0.25">
      <c r="B874" s="23"/>
      <c r="C874" s="23" t="s">
        <v>459</v>
      </c>
      <c r="D874" s="30" t="s">
        <v>195</v>
      </c>
      <c r="E874" s="30" t="s">
        <v>959</v>
      </c>
      <c r="F874" s="23" t="s">
        <v>46</v>
      </c>
      <c r="G874" s="24">
        <v>32</v>
      </c>
      <c r="H874" s="23">
        <v>5.4</v>
      </c>
      <c r="I874" s="23"/>
      <c r="J874" s="23"/>
      <c r="K874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605.88000000000011</v>
      </c>
      <c r="L874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605.88000000000011</v>
      </c>
      <c r="M874" s="23"/>
      <c r="N874" s="23" t="s">
        <v>13</v>
      </c>
      <c r="O874" s="23"/>
    </row>
    <row r="875" spans="2:15" x14ac:dyDescent="0.25">
      <c r="B875" s="23"/>
      <c r="C875" s="23" t="s">
        <v>459</v>
      </c>
      <c r="D875" s="30" t="s">
        <v>195</v>
      </c>
      <c r="E875" s="30" t="s">
        <v>960</v>
      </c>
      <c r="F875" s="23" t="s">
        <v>46</v>
      </c>
      <c r="G875" s="24">
        <v>32</v>
      </c>
      <c r="H875" s="23">
        <v>3.65</v>
      </c>
      <c r="I875" s="23"/>
      <c r="J875" s="23"/>
      <c r="K875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409.53000000000003</v>
      </c>
      <c r="L875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409.53000000000003</v>
      </c>
      <c r="M875" s="23"/>
      <c r="N875" s="23" t="s">
        <v>13</v>
      </c>
      <c r="O875" s="23"/>
    </row>
    <row r="876" spans="2:15" x14ac:dyDescent="0.25">
      <c r="B876" s="23"/>
      <c r="C876" s="23" t="s">
        <v>459</v>
      </c>
      <c r="D876" s="30" t="s">
        <v>222</v>
      </c>
      <c r="E876" s="30" t="s">
        <v>961</v>
      </c>
      <c r="F876" s="23" t="s">
        <v>46</v>
      </c>
      <c r="G876" s="24">
        <v>32</v>
      </c>
      <c r="H876" s="23">
        <v>3.7</v>
      </c>
      <c r="I876" s="23"/>
      <c r="J876" s="23"/>
      <c r="K876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415.1400000000001</v>
      </c>
      <c r="L876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415.1400000000001</v>
      </c>
      <c r="M876" s="23"/>
      <c r="N876" s="23" t="s">
        <v>13</v>
      </c>
      <c r="O876" s="23"/>
    </row>
    <row r="877" spans="2:15" x14ac:dyDescent="0.25">
      <c r="B877" s="23"/>
      <c r="C877" s="23" t="s">
        <v>459</v>
      </c>
      <c r="D877" s="30" t="s">
        <v>941</v>
      </c>
      <c r="E877" s="30" t="s">
        <v>962</v>
      </c>
      <c r="F877" s="23" t="s">
        <v>46</v>
      </c>
      <c r="G877" s="24">
        <v>32</v>
      </c>
      <c r="H877" s="23">
        <v>6.7</v>
      </c>
      <c r="I877" s="23"/>
      <c r="J877" s="23"/>
      <c r="K877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751.74000000000012</v>
      </c>
      <c r="L877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751.74000000000012</v>
      </c>
      <c r="M877" s="23"/>
      <c r="N877" s="23" t="s">
        <v>13</v>
      </c>
      <c r="O877" s="23"/>
    </row>
    <row r="878" spans="2:15" x14ac:dyDescent="0.25">
      <c r="B878" s="23"/>
      <c r="C878" s="23" t="s">
        <v>459</v>
      </c>
      <c r="D878" s="30" t="s">
        <v>942</v>
      </c>
      <c r="E878" s="30" t="s">
        <v>963</v>
      </c>
      <c r="F878" s="23" t="s">
        <v>46</v>
      </c>
      <c r="G878" s="24">
        <v>32</v>
      </c>
      <c r="H878" s="23">
        <v>4.5999999999999996</v>
      </c>
      <c r="I878" s="23"/>
      <c r="J878" s="23"/>
      <c r="K878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516.12</v>
      </c>
      <c r="L878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516.12</v>
      </c>
      <c r="M878" s="23"/>
      <c r="N878" s="23" t="s">
        <v>13</v>
      </c>
      <c r="O878" s="23"/>
    </row>
    <row r="879" spans="2:15" x14ac:dyDescent="0.25">
      <c r="B879" s="23"/>
      <c r="C879" s="23" t="s">
        <v>459</v>
      </c>
      <c r="D879" s="30" t="s">
        <v>939</v>
      </c>
      <c r="E879" s="30" t="s">
        <v>964</v>
      </c>
      <c r="F879" s="23" t="s">
        <v>46</v>
      </c>
      <c r="G879" s="24">
        <v>32</v>
      </c>
      <c r="H879" s="23">
        <v>9.3000000000000007</v>
      </c>
      <c r="I879" s="23"/>
      <c r="J879" s="23"/>
      <c r="K879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1043.4600000000003</v>
      </c>
      <c r="L879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1043.4600000000003</v>
      </c>
      <c r="M879" s="23"/>
      <c r="N879" s="23" t="s">
        <v>13</v>
      </c>
      <c r="O879" s="23"/>
    </row>
    <row r="880" spans="2:15" x14ac:dyDescent="0.25">
      <c r="B880" s="23"/>
      <c r="C880" s="23" t="s">
        <v>459</v>
      </c>
      <c r="D880" s="30" t="s">
        <v>485</v>
      </c>
      <c r="E880" s="30" t="s">
        <v>965</v>
      </c>
      <c r="F880" s="23" t="s">
        <v>46</v>
      </c>
      <c r="G880" s="24">
        <v>32</v>
      </c>
      <c r="H880" s="23">
        <v>5</v>
      </c>
      <c r="I880" s="23"/>
      <c r="J880" s="23"/>
      <c r="K880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561.00000000000011</v>
      </c>
      <c r="L880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561.00000000000011</v>
      </c>
      <c r="M880" s="23"/>
      <c r="N880" s="23" t="s">
        <v>13</v>
      </c>
      <c r="O880" s="23"/>
    </row>
    <row r="881" spans="2:16" x14ac:dyDescent="0.25">
      <c r="B881" s="23"/>
      <c r="C881" s="23" t="s">
        <v>459</v>
      </c>
      <c r="D881" s="30" t="s">
        <v>201</v>
      </c>
      <c r="E881" s="30" t="s">
        <v>966</v>
      </c>
      <c r="F881" s="23" t="s">
        <v>46</v>
      </c>
      <c r="G881" s="24">
        <v>32</v>
      </c>
      <c r="H881" s="23">
        <v>11.5</v>
      </c>
      <c r="I881" s="23"/>
      <c r="J881" s="23"/>
      <c r="K881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1290.3000000000002</v>
      </c>
      <c r="L881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1290.3000000000002</v>
      </c>
      <c r="M881" s="23"/>
      <c r="N881" s="23" t="s">
        <v>13</v>
      </c>
      <c r="O881" s="23"/>
    </row>
    <row r="882" spans="2:16" x14ac:dyDescent="0.25">
      <c r="B882" s="23"/>
      <c r="C882" s="23" t="s">
        <v>459</v>
      </c>
      <c r="D882" s="30" t="s">
        <v>967</v>
      </c>
      <c r="E882" s="30" t="s">
        <v>968</v>
      </c>
      <c r="F882" s="23" t="s">
        <v>46</v>
      </c>
      <c r="G882" s="24">
        <v>32</v>
      </c>
      <c r="H882" s="23">
        <v>5.4</v>
      </c>
      <c r="I882" s="23"/>
      <c r="J882" s="23"/>
      <c r="K882" s="2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605.88000000000011</v>
      </c>
      <c r="L882" s="23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605.88000000000011</v>
      </c>
      <c r="M882" s="23"/>
      <c r="N882" s="23" t="s">
        <v>13</v>
      </c>
      <c r="O882" s="32"/>
    </row>
    <row r="883" spans="2:16" x14ac:dyDescent="0.25">
      <c r="B883" s="12"/>
      <c r="C883" s="12"/>
      <c r="D883" s="12"/>
      <c r="E883" s="12"/>
      <c r="F883" s="12"/>
      <c r="G883" s="14"/>
      <c r="H883" s="12"/>
      <c r="I883" s="12"/>
      <c r="J883" s="16"/>
      <c r="K883" s="21">
        <f>SUBTOTAL(109,Table3[VR (R$)])</f>
        <v>169670663.2735998</v>
      </c>
      <c r="L883" s="12"/>
      <c r="M883" s="12"/>
      <c r="N883" s="12"/>
      <c r="O883" s="12"/>
    </row>
    <row r="884" spans="2:16" x14ac:dyDescent="0.25">
      <c r="J884" s="18"/>
      <c r="K884" s="20"/>
      <c r="P884" s="18"/>
    </row>
    <row r="885" spans="2:16" x14ac:dyDescent="0.25">
      <c r="P885" s="18"/>
    </row>
    <row r="886" spans="2:16" x14ac:dyDescent="0.25">
      <c r="D886" s="19"/>
    </row>
    <row r="887" spans="2:16" x14ac:dyDescent="0.25">
      <c r="D887" s="19"/>
    </row>
    <row r="888" spans="2:16" x14ac:dyDescent="0.25">
      <c r="D888" s="19"/>
    </row>
  </sheetData>
  <pageMargins left="0.23622047244094491" right="0.23622047244094491" top="0.63" bottom="0.74803149606299213" header="0.31496062992125984" footer="0.31496062992125984"/>
  <pageSetup paperSize="9" scale="48" fitToHeight="0" orientation="landscape" r:id="rId1"/>
  <headerFooter>
    <oddHeader xml:space="preserve">&amp;L&amp;"-,Negrito"RELAÇÃO DE VALOR EM RISCO PARA FINS DE SEGURO  - 
RENOVAÇÃO 2019  COMPANHIA POTIGUAR DE GÁS - POTIGÁS
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D13" sqref="D13"/>
    </sheetView>
  </sheetViews>
  <sheetFormatPr defaultRowHeight="15" x14ac:dyDescent="0.25"/>
  <cols>
    <col min="1" max="1" width="26.28515625" bestFit="1" customWidth="1"/>
    <col min="2" max="2" width="15.140625" customWidth="1"/>
    <col min="8" max="8" width="13.28515625" bestFit="1" customWidth="1"/>
    <col min="9" max="9" width="9.5703125" bestFit="1" customWidth="1"/>
  </cols>
  <sheetData>
    <row r="1" spans="1:8" x14ac:dyDescent="0.25">
      <c r="A1" s="5" t="s">
        <v>856</v>
      </c>
      <c r="B1" s="6">
        <v>3.74</v>
      </c>
      <c r="D1">
        <v>3.3035000000000001</v>
      </c>
      <c r="E1" s="17">
        <f>B1/D1-1</f>
        <v>0.1321325866505223</v>
      </c>
      <c r="F1">
        <v>4540991.0999999996</v>
      </c>
      <c r="G1">
        <f>F1*E1</f>
        <v>600012.90000000049</v>
      </c>
      <c r="H1" s="11">
        <f>G1+F1</f>
        <v>5141004</v>
      </c>
    </row>
    <row r="2" spans="1:8" x14ac:dyDescent="0.25">
      <c r="A2" s="1" t="s">
        <v>270</v>
      </c>
      <c r="B2" s="2">
        <f>B1*29</f>
        <v>108.46000000000001</v>
      </c>
      <c r="E2">
        <f>E1*D1</f>
        <v>0.43650000000000044</v>
      </c>
    </row>
    <row r="3" spans="1:8" x14ac:dyDescent="0.25">
      <c r="A3" s="7" t="s">
        <v>271</v>
      </c>
      <c r="B3" s="8">
        <f>B1*20</f>
        <v>74.800000000000011</v>
      </c>
      <c r="E3">
        <f>E2+D1</f>
        <v>3.7400000000000007</v>
      </c>
    </row>
    <row r="4" spans="1:8" x14ac:dyDescent="0.25">
      <c r="A4" s="3">
        <v>20</v>
      </c>
      <c r="B4" s="4">
        <f>B3*1</f>
        <v>74.800000000000011</v>
      </c>
    </row>
    <row r="5" spans="1:8" x14ac:dyDescent="0.25">
      <c r="A5" s="9">
        <v>32</v>
      </c>
      <c r="B5" s="10">
        <f>B3*1.5</f>
        <v>112.20000000000002</v>
      </c>
    </row>
    <row r="6" spans="1:8" x14ac:dyDescent="0.25">
      <c r="A6" s="3">
        <v>63</v>
      </c>
      <c r="B6" s="4">
        <f>B3*2.5</f>
        <v>187.00000000000003</v>
      </c>
    </row>
    <row r="7" spans="1:8" x14ac:dyDescent="0.25">
      <c r="A7" s="9">
        <v>75</v>
      </c>
      <c r="B7" s="10">
        <f>B3*3</f>
        <v>224.40000000000003</v>
      </c>
    </row>
    <row r="8" spans="1:8" x14ac:dyDescent="0.25">
      <c r="A8" s="3">
        <v>110</v>
      </c>
      <c r="B8" s="4">
        <f>B3*4</f>
        <v>299.20000000000005</v>
      </c>
    </row>
    <row r="9" spans="1:8" x14ac:dyDescent="0.25">
      <c r="A9" s="9">
        <v>125</v>
      </c>
      <c r="B9" s="10">
        <f>B3*5</f>
        <v>374.00000000000006</v>
      </c>
    </row>
    <row r="10" spans="1:8" x14ac:dyDescent="0.25">
      <c r="A10" s="3">
        <v>200</v>
      </c>
      <c r="B10" s="4">
        <f>B3*6</f>
        <v>448.80000000000007</v>
      </c>
    </row>
    <row r="19" spans="9:9" x14ac:dyDescent="0.25">
      <c r="I19" s="11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Rel de VR 2019</vt:lpstr>
      <vt:lpstr>Parâmetros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Paiva</dc:creator>
  <cp:lastModifiedBy>igor.felipe</cp:lastModifiedBy>
  <cp:lastPrinted>2018-05-21T17:42:18Z</cp:lastPrinted>
  <dcterms:created xsi:type="dcterms:W3CDTF">2011-01-19T19:06:50Z</dcterms:created>
  <dcterms:modified xsi:type="dcterms:W3CDTF">2019-04-29T16:46:03Z</dcterms:modified>
</cp:coreProperties>
</file>